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ATR\CATR-EtudeNotariale-AimelaPlagne\E - Appel d'Offres\1- AO\"/>
    </mc:Choice>
  </mc:AlternateContent>
  <xr:revisionPtr revIDLastSave="0" documentId="13_ncr:1_{268038B0-90BF-4B5D-B5C5-B77EF10DE785}" xr6:coauthVersionLast="47" xr6:coauthVersionMax="47" xr10:uidLastSave="{00000000-0000-0000-0000-000000000000}"/>
  <bookViews>
    <workbookView xWindow="23880" yWindow="-2025" windowWidth="29040" windowHeight="15720" tabRatio="941" activeTab="7" xr2:uid="{00000000-000D-0000-FFFF-FFFF00000000}"/>
  </bookViews>
  <sheets>
    <sheet name="Accueil" sheetId="23" r:id="rId1"/>
    <sheet name="1.Imp. Déptal A4 N&amp;B 30 ppm" sheetId="41" r:id="rId2"/>
    <sheet name="2.MFP Déptal A4 N&amp;B 35 ppm" sheetId="48" r:id="rId3"/>
    <sheet name="3.MFP Déptal A3 CL 45 ppm" sheetId="58" r:id="rId4"/>
    <sheet name="4.MFP Déptal A3 N&amp;B 55 ppm" sheetId="59" r:id="rId5"/>
    <sheet name="Logiciel supervision-compteurs" sheetId="29" r:id="rId6"/>
    <sheet name="Formations" sheetId="20" r:id="rId7"/>
    <sheet name="Livraison-Installation" sheetId="67" r:id="rId8"/>
    <sheet name="Maintenance" sheetId="22" r:id="rId9"/>
  </sheets>
  <definedNames>
    <definedName name="Print_Area" localSheetId="1">'1.Imp. Déptal A4 N&amp;B 30 ppm'!$A$1:$Q$32</definedName>
    <definedName name="Print_Area" localSheetId="2">'2.MFP Déptal A4 N&amp;B 35 ppm'!$A$1:$Q$30</definedName>
    <definedName name="Print_Area" localSheetId="3">'3.MFP Déptal A3 CL 45 ppm'!$A$1:$Q$28</definedName>
    <definedName name="Print_Area" localSheetId="4">'4.MFP Déptal A3 N&amp;B 55 ppm'!$A$1:$Q$28</definedName>
    <definedName name="Print_Area" localSheetId="6">Formations!$1:$32</definedName>
    <definedName name="Print_Area" localSheetId="7">'Livraison-Installation'!$1:$32</definedName>
    <definedName name="Print_Area" localSheetId="5">'Logiciel supervision-compteurs'!#REF!</definedName>
    <definedName name="Print_Area" localSheetId="8">Maintenance!$A$1:$H$33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67" l="1"/>
  <c r="M9" i="22" l="1"/>
  <c r="M8" i="22"/>
  <c r="J5" i="22"/>
  <c r="I4" i="22"/>
  <c r="I1" i="22"/>
  <c r="M22" i="22"/>
  <c r="K22" i="22"/>
  <c r="K20" i="22"/>
  <c r="J17" i="59"/>
  <c r="Q17" i="59"/>
  <c r="P17" i="59"/>
  <c r="O17" i="59"/>
  <c r="N17" i="59"/>
  <c r="M17" i="59"/>
  <c r="L17" i="59"/>
  <c r="J14" i="59"/>
  <c r="J13" i="59"/>
  <c r="Q14" i="59"/>
  <c r="P14" i="59"/>
  <c r="O14" i="59"/>
  <c r="N14" i="59"/>
  <c r="M14" i="59"/>
  <c r="L14" i="59"/>
  <c r="J4" i="59"/>
  <c r="B4" i="59"/>
  <c r="J11" i="59"/>
  <c r="B11" i="59"/>
  <c r="J14" i="58"/>
  <c r="J13" i="58"/>
  <c r="Q14" i="58"/>
  <c r="P14" i="58"/>
  <c r="O14" i="58"/>
  <c r="N14" i="58"/>
  <c r="M14" i="58"/>
  <c r="L14" i="58"/>
  <c r="Q13" i="58"/>
  <c r="P13" i="58"/>
  <c r="O13" i="58"/>
  <c r="N13" i="58"/>
  <c r="M13" i="58"/>
  <c r="L13" i="58"/>
  <c r="J11" i="58"/>
  <c r="B11" i="58"/>
  <c r="J4" i="58"/>
  <c r="B4" i="58"/>
  <c r="Q18" i="48"/>
  <c r="P18" i="48"/>
  <c r="O18" i="48"/>
  <c r="N18" i="48"/>
  <c r="M18" i="48"/>
  <c r="L18" i="48"/>
  <c r="J4" i="48"/>
  <c r="B4" i="48"/>
  <c r="J13" i="48"/>
  <c r="B13" i="48"/>
  <c r="J15" i="41"/>
  <c r="B15" i="41"/>
  <c r="J4" i="41"/>
  <c r="B4" i="41"/>
  <c r="J26" i="59" l="1"/>
  <c r="J25" i="59"/>
  <c r="J24" i="59"/>
  <c r="J23" i="59"/>
  <c r="J22" i="59"/>
  <c r="J25" i="58"/>
  <c r="J24" i="58"/>
  <c r="J23" i="58"/>
  <c r="J22" i="58"/>
  <c r="J21" i="58"/>
  <c r="J23" i="48"/>
  <c r="J24" i="48"/>
  <c r="J22" i="48"/>
  <c r="J21" i="48"/>
  <c r="J20" i="48"/>
  <c r="J22" i="41"/>
  <c r="J21" i="41"/>
  <c r="J20" i="41"/>
  <c r="J19" i="41"/>
  <c r="J18" i="41"/>
  <c r="O21" i="22" l="1"/>
  <c r="O22" i="22"/>
  <c r="O20" i="22"/>
  <c r="M23" i="22"/>
  <c r="O23" i="22" l="1"/>
  <c r="K23" i="22"/>
  <c r="O9" i="22" l="1"/>
  <c r="O8" i="22"/>
  <c r="O11" i="22" s="1"/>
  <c r="O12" i="22" s="1"/>
  <c r="M11" i="67"/>
  <c r="M13" i="67"/>
  <c r="M15" i="67"/>
  <c r="M9" i="67"/>
  <c r="L16" i="20"/>
  <c r="M11" i="20"/>
  <c r="M13" i="20"/>
  <c r="M16" i="20" s="1"/>
  <c r="M9" i="20"/>
  <c r="M18" i="67" l="1"/>
  <c r="B5" i="67"/>
  <c r="J5" i="67" s="1"/>
  <c r="I4" i="67"/>
  <c r="I1" i="67"/>
  <c r="A1" i="67"/>
  <c r="J5" i="20"/>
  <c r="I4" i="20"/>
  <c r="A1" i="20"/>
  <c r="A1" i="29"/>
  <c r="I1" i="29" s="1"/>
  <c r="I16" i="29"/>
  <c r="I15" i="29"/>
  <c r="I14" i="29"/>
  <c r="I13" i="29"/>
  <c r="I12" i="29"/>
  <c r="Q7" i="29"/>
  <c r="P7" i="29"/>
  <c r="H7" i="29"/>
  <c r="G7" i="29"/>
  <c r="Q13" i="59"/>
  <c r="P13" i="59"/>
  <c r="O13" i="59"/>
  <c r="N13" i="59"/>
  <c r="M13" i="59"/>
  <c r="L13" i="59"/>
  <c r="Q20" i="59"/>
  <c r="P20" i="59"/>
  <c r="O20" i="59"/>
  <c r="N20" i="59"/>
  <c r="M20" i="59"/>
  <c r="L20" i="59"/>
  <c r="Q19" i="59"/>
  <c r="P19" i="59"/>
  <c r="O19" i="59"/>
  <c r="N19" i="59"/>
  <c r="M19" i="59"/>
  <c r="L19" i="59"/>
  <c r="Q18" i="59"/>
  <c r="P18" i="59"/>
  <c r="O18" i="59"/>
  <c r="N18" i="59"/>
  <c r="M18" i="59"/>
  <c r="L18" i="59"/>
  <c r="Q16" i="59"/>
  <c r="P16" i="59"/>
  <c r="O16" i="59"/>
  <c r="N16" i="59"/>
  <c r="M16" i="59"/>
  <c r="L16" i="59"/>
  <c r="Q15" i="59"/>
  <c r="P15" i="59"/>
  <c r="O15" i="59"/>
  <c r="N15" i="59"/>
  <c r="M15" i="59"/>
  <c r="L15" i="59"/>
  <c r="Q12" i="59"/>
  <c r="P12" i="59"/>
  <c r="O12" i="59"/>
  <c r="N12" i="59"/>
  <c r="M12" i="59"/>
  <c r="L12" i="59"/>
  <c r="Q11" i="59"/>
  <c r="P11" i="59"/>
  <c r="O11" i="59"/>
  <c r="N11" i="59"/>
  <c r="M11" i="59"/>
  <c r="L11" i="59"/>
  <c r="Q10" i="59"/>
  <c r="P10" i="59"/>
  <c r="I10" i="59"/>
  <c r="H10" i="59"/>
  <c r="K7" i="59"/>
  <c r="L4" i="59"/>
  <c r="D4" i="59"/>
  <c r="J1" i="59"/>
  <c r="B1" i="59"/>
  <c r="Q18" i="58"/>
  <c r="P18" i="58"/>
  <c r="O18" i="58"/>
  <c r="N18" i="58"/>
  <c r="M18" i="58"/>
  <c r="L18" i="58"/>
  <c r="Q19" i="58"/>
  <c r="P19" i="58"/>
  <c r="O19" i="58"/>
  <c r="N19" i="58"/>
  <c r="M19" i="58"/>
  <c r="L19" i="58"/>
  <c r="Q17" i="58"/>
  <c r="P17" i="58"/>
  <c r="O17" i="58"/>
  <c r="N17" i="58"/>
  <c r="M17" i="58"/>
  <c r="L17" i="58"/>
  <c r="Q16" i="58"/>
  <c r="P16" i="58"/>
  <c r="O16" i="58"/>
  <c r="N16" i="58"/>
  <c r="M16" i="58"/>
  <c r="L16" i="58"/>
  <c r="Q15" i="58"/>
  <c r="P15" i="58"/>
  <c r="O15" i="58"/>
  <c r="N15" i="58"/>
  <c r="M15" i="58"/>
  <c r="L15" i="58"/>
  <c r="Q12" i="58"/>
  <c r="P12" i="58"/>
  <c r="O12" i="58"/>
  <c r="N12" i="58"/>
  <c r="M12" i="58"/>
  <c r="L12" i="58"/>
  <c r="Q11" i="58"/>
  <c r="P11" i="58"/>
  <c r="O11" i="58"/>
  <c r="N11" i="58"/>
  <c r="M11" i="58"/>
  <c r="L11" i="58"/>
  <c r="Q10" i="58"/>
  <c r="P10" i="58"/>
  <c r="I10" i="58"/>
  <c r="H10" i="58"/>
  <c r="K7" i="58"/>
  <c r="L4" i="58"/>
  <c r="D4" i="58"/>
  <c r="J1" i="58"/>
  <c r="B1" i="58"/>
  <c r="Q17" i="48"/>
  <c r="P17" i="48"/>
  <c r="O17" i="48"/>
  <c r="N17" i="48"/>
  <c r="M17" i="48"/>
  <c r="L17" i="48"/>
  <c r="Q16" i="48"/>
  <c r="P16" i="48"/>
  <c r="O16" i="48"/>
  <c r="N16" i="48"/>
  <c r="M16" i="48"/>
  <c r="L16" i="48"/>
  <c r="Q15" i="48"/>
  <c r="P15" i="48"/>
  <c r="O15" i="48"/>
  <c r="N15" i="48"/>
  <c r="M15" i="48"/>
  <c r="L15" i="48"/>
  <c r="Q14" i="48"/>
  <c r="P14" i="48"/>
  <c r="O14" i="48"/>
  <c r="N14" i="48"/>
  <c r="M14" i="48"/>
  <c r="L14" i="48"/>
  <c r="Q13" i="48"/>
  <c r="P13" i="48"/>
  <c r="O13" i="48"/>
  <c r="N13" i="48"/>
  <c r="M13" i="48"/>
  <c r="L13" i="48"/>
  <c r="Q12" i="48"/>
  <c r="P12" i="48"/>
  <c r="I12" i="48"/>
  <c r="H12" i="48"/>
  <c r="K8" i="48"/>
  <c r="L4" i="48"/>
  <c r="D4" i="48"/>
  <c r="J1" i="48"/>
  <c r="B1" i="48"/>
  <c r="I14" i="41"/>
  <c r="H14" i="41"/>
  <c r="Q16" i="41"/>
  <c r="P16" i="41"/>
  <c r="O16" i="41"/>
  <c r="N16" i="41"/>
  <c r="M16" i="41"/>
  <c r="L16" i="41"/>
  <c r="Q15" i="41"/>
  <c r="P15" i="41"/>
  <c r="O15" i="41"/>
  <c r="N15" i="41"/>
  <c r="M15" i="41"/>
  <c r="M18" i="41" s="1"/>
  <c r="L15" i="41"/>
  <c r="Q14" i="41"/>
  <c r="P14" i="41"/>
  <c r="K8" i="41"/>
  <c r="L4" i="41"/>
  <c r="D4" i="41"/>
  <c r="J1" i="41"/>
  <c r="B1" i="41"/>
  <c r="L21" i="59" l="1"/>
  <c r="O22" i="48"/>
  <c r="P23" i="48"/>
  <c r="Q24" i="48"/>
  <c r="L19" i="48"/>
  <c r="L20" i="58"/>
  <c r="N21" i="48"/>
  <c r="M20" i="48"/>
  <c r="N19" i="41"/>
  <c r="O20" i="41"/>
  <c r="Q22" i="41"/>
  <c r="M22" i="59"/>
  <c r="Q26" i="59"/>
  <c r="N23" i="59"/>
  <c r="P25" i="59"/>
  <c r="O24" i="59"/>
  <c r="Q25" i="58"/>
  <c r="M21" i="58"/>
  <c r="N22" i="58"/>
  <c r="O23" i="58"/>
  <c r="P24" i="58"/>
  <c r="P21" i="41"/>
  <c r="L17" i="41"/>
  <c r="I1" i="20" l="1"/>
  <c r="C19" i="23"/>
  <c r="D19" i="23"/>
  <c r="E19" i="23"/>
  <c r="F19" i="23"/>
  <c r="B19" i="23"/>
  <c r="A1" i="22"/>
  <c r="M7" i="29" l="1"/>
  <c r="E12" i="48"/>
  <c r="E10" i="59"/>
  <c r="M10" i="58"/>
  <c r="M14" i="41"/>
  <c r="D7" i="29"/>
  <c r="E14" i="41"/>
  <c r="E10" i="58"/>
  <c r="M12" i="48"/>
  <c r="M10" i="59"/>
  <c r="O7" i="29"/>
  <c r="F7" i="29"/>
  <c r="O10" i="59"/>
  <c r="G10" i="59"/>
  <c r="O10" i="58"/>
  <c r="G10" i="58"/>
  <c r="O12" i="48"/>
  <c r="G12" i="48"/>
  <c r="G14" i="41"/>
  <c r="O14" i="41"/>
  <c r="N7" i="29"/>
  <c r="E7" i="29"/>
  <c r="N10" i="59"/>
  <c r="F10" i="59"/>
  <c r="N10" i="58"/>
  <c r="F10" i="58"/>
  <c r="N12" i="48"/>
  <c r="F12" i="48"/>
  <c r="F14" i="41"/>
  <c r="N14" i="41"/>
</calcChain>
</file>

<file path=xl/sharedStrings.xml><?xml version="1.0" encoding="utf-8"?>
<sst xmlns="http://schemas.openxmlformats.org/spreadsheetml/2006/main" count="254" uniqueCount="92">
  <si>
    <t>Référence de l'appel d'offres</t>
  </si>
  <si>
    <t>BORDEREAU DE PRIX UNITAIRE - DETAIL QUANTITIF ESTIMATIF</t>
  </si>
  <si>
    <t>Choix du financement</t>
  </si>
  <si>
    <t>LOA 4 Trimestres</t>
  </si>
  <si>
    <t>LOA 8 Trimestres</t>
  </si>
  <si>
    <t>LOA 12 Trimestres</t>
  </si>
  <si>
    <t>LOA 16 Trimestres</t>
  </si>
  <si>
    <t>LOA 20 Trimestres</t>
  </si>
  <si>
    <t>Oui</t>
  </si>
  <si>
    <t>BPU - BORDERAU DES PRIX UNITAIRES</t>
  </si>
  <si>
    <t>DQE - DETAIL QUANTITIF ESTIMATIF</t>
  </si>
  <si>
    <t>Référence :</t>
  </si>
  <si>
    <t>TYPE :</t>
  </si>
  <si>
    <t>PRIX UNITAIRE / LOYER TRIMESTRIEL en €HT</t>
  </si>
  <si>
    <t>DETAIL QUANTITATIF ESTIMATIF en €HT</t>
  </si>
  <si>
    <t>Désignation</t>
  </si>
  <si>
    <t>Prix achat en €HT</t>
  </si>
  <si>
    <t>Prix</t>
  </si>
  <si>
    <t>Quantité</t>
  </si>
  <si>
    <t>1 Bac papier supp.</t>
  </si>
  <si>
    <t>TOTAL</t>
  </si>
  <si>
    <t>*Dans le cas d'une location financière classique sans Option d'Achat, merci de préciser ci-dessous votre engagement à :</t>
  </si>
  <si>
    <t xml:space="preserve">Laisser à disposition les équipements à titre gracieux pour une période de 1 an renouvelable une fois.
</t>
  </si>
  <si>
    <t>Bon pour accord</t>
  </si>
  <si>
    <t>Reprendre à titre gracieux les équipements en fin de période de location</t>
  </si>
  <si>
    <t>* Une attestation sur l'honneur en ce sens devra être jointe à l'offre</t>
  </si>
  <si>
    <t>Prix unitaire</t>
  </si>
  <si>
    <t>IMPRIMANTE DEPARTEMENTALE A4 N&amp;B 30 PPM</t>
  </si>
  <si>
    <t>Carte Fax</t>
  </si>
  <si>
    <t>Meuble support</t>
  </si>
  <si>
    <t>MFP DEPARTEMENTAL A4 N&amp;B 35 ppm</t>
  </si>
  <si>
    <t>2 Bacs papier supp.</t>
  </si>
  <si>
    <t>Agrafage 2 points</t>
  </si>
  <si>
    <t>Agrafage Piqûre à cheval</t>
  </si>
  <si>
    <t>MFP DEPARTMENTAL A3 COULEUR 45 ppm</t>
  </si>
  <si>
    <t>MFP DEPARTEMENTAL A3 N&amp;B 55 PPM</t>
  </si>
  <si>
    <t>LOGICIEL</t>
  </si>
  <si>
    <t>A COMPLETER</t>
  </si>
  <si>
    <t>Durée</t>
  </si>
  <si>
    <t>5 ans</t>
  </si>
  <si>
    <t>GESTION DES PANNES (par an / par matériel)</t>
  </si>
  <si>
    <t>GESTION AUTOMATIQUE DES PANNES</t>
  </si>
  <si>
    <t>GESTION DES CONSOMMABLES (par an / par matériel)</t>
  </si>
  <si>
    <t>GESTION AUTOMATIQUE DES CONSOMMABLES</t>
  </si>
  <si>
    <t>FORMATIONS</t>
  </si>
  <si>
    <t>PRIX UNITAIRE</t>
  </si>
  <si>
    <t>DETAIL QUANTITATIF ESTIMATIF</t>
  </si>
  <si>
    <t>Prix en €HT</t>
  </si>
  <si>
    <t>FORMATION UTILISATEURS PRISE EN MAIN</t>
  </si>
  <si>
    <t>FORMATION UTILISATEURS COMPLEMENTAIRE</t>
  </si>
  <si>
    <t>FORMATION ADMINISTRATEURS</t>
  </si>
  <si>
    <t>INSTALLATION - MISE EN SERVICE</t>
  </si>
  <si>
    <t>Type d'équipement</t>
  </si>
  <si>
    <t>Type d'équipements</t>
  </si>
  <si>
    <t>Nbre d'équipements</t>
  </si>
  <si>
    <t>Imprimante A4</t>
  </si>
  <si>
    <t>MFP A4</t>
  </si>
  <si>
    <t>MFP A3</t>
  </si>
  <si>
    <t>MFP A3 &gt;= 90ppm</t>
  </si>
  <si>
    <t>Le forfait installation comprend l'ensemble des frais liés à la mise en service des équipements :  pré-configuration, livraison, connexion, installation des drivers, configuration des différentes fonctions dans l'environnement client.</t>
  </si>
  <si>
    <t>DEMENAGEMENT EN COURS DE MARCHE</t>
  </si>
  <si>
    <t xml:space="preserve">PRIX UNITAIRE </t>
  </si>
  <si>
    <t>MAINTENANCE</t>
  </si>
  <si>
    <t>Coût à la page</t>
  </si>
  <si>
    <t>Le coût copie comprend au maximum CINQ CHIFFRES APRES LA VIRGULE.</t>
  </si>
  <si>
    <t>Le coût copie s'entend toutes pièces, fournitures et consommables inclus, interventions et déplacements des techniciens compris, à l'exception du papier.</t>
  </si>
  <si>
    <t>Le prix d'une page est identique sur tous les équipements.</t>
  </si>
  <si>
    <t>Quantité Estimative Annuelle</t>
  </si>
  <si>
    <t>Prix Unitaire</t>
  </si>
  <si>
    <t>TOTAL ANNUEL</t>
  </si>
  <si>
    <t>TOTAL DUREE MARCHE</t>
  </si>
  <si>
    <t>Prix unitaire € HT</t>
  </si>
  <si>
    <t>Scan R/V 1 passe</t>
  </si>
  <si>
    <t>Coût page noir &amp; blanc</t>
  </si>
  <si>
    <t>Coût page couleur</t>
  </si>
  <si>
    <t>Coût Unitaire page N&amp;B</t>
  </si>
  <si>
    <t>Coût Unitaire page Couleur</t>
  </si>
  <si>
    <t>A titre indicatif, les volumes par type d'équipement sont :</t>
  </si>
  <si>
    <t>VMA N&amp;B</t>
  </si>
  <si>
    <t>VMA COULEUR</t>
  </si>
  <si>
    <t>Non</t>
  </si>
  <si>
    <t>AO-Notaires-Aime-la-Plagne-Tarentaise_2024</t>
  </si>
  <si>
    <t>Scan Recto/Verso 1 passe</t>
  </si>
  <si>
    <t>Bac Gde Capacité papier INTERNE</t>
  </si>
  <si>
    <t>Bac Gde Capacité papier LATERAL</t>
  </si>
  <si>
    <t>Séparateur de travaux</t>
  </si>
  <si>
    <t xml:space="preserve">Prix en €HT </t>
  </si>
  <si>
    <t>FORMATION UTILISATEURS PRISE EN MAIN / EQUIPEMENT</t>
  </si>
  <si>
    <t>FORMATION UTILISATEURS COMPLEMENTAIRE / SESSION</t>
  </si>
  <si>
    <t>FORMATION ADMINISTRATEURS / SESSION</t>
  </si>
  <si>
    <t xml:space="preserve">Bordereau des Prix Unitaires </t>
  </si>
  <si>
    <t>Tarification obligatoire au BPU même si module non demandé au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</si>
</sst>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.5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808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5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8" xfId="0" applyFill="1" applyBorder="1"/>
    <xf numFmtId="0" fontId="0" fillId="3" borderId="0" xfId="0" applyFill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0" fillId="3" borderId="22" xfId="0" applyFill="1" applyBorder="1"/>
    <xf numFmtId="0" fontId="2" fillId="0" borderId="1" xfId="0" applyFont="1" applyBorder="1" applyAlignment="1">
      <alignment horizontal="center"/>
    </xf>
    <xf numFmtId="0" fontId="5" fillId="3" borderId="0" xfId="0" applyFont="1" applyFill="1"/>
    <xf numFmtId="0" fontId="0" fillId="0" borderId="7" xfId="0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44" fontId="0" fillId="0" borderId="1" xfId="1" applyFont="1" applyBorder="1" applyAlignment="1">
      <alignment vertical="center"/>
    </xf>
    <xf numFmtId="44" fontId="0" fillId="0" borderId="2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3" borderId="1" xfId="0" applyNumberForma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3" fontId="1" fillId="4" borderId="1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0" fillId="0" borderId="6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3" fontId="1" fillId="4" borderId="1" xfId="0" applyNumberFormat="1" applyFont="1" applyFill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0</xdr:row>
      <xdr:rowOff>0</xdr:rowOff>
    </xdr:from>
    <xdr:to>
      <xdr:col>4</xdr:col>
      <xdr:colOff>411307</xdr:colOff>
      <xdr:row>2</xdr:row>
      <xdr:rowOff>142875</xdr:rowOff>
    </xdr:to>
    <xdr:pic>
      <xdr:nvPicPr>
        <xdr:cNvPr id="4" name="Picture 2" descr="Naxa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9825" y="0"/>
          <a:ext cx="1506682" cy="5238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590549</xdr:colOff>
      <xdr:row>22</xdr:row>
      <xdr:rowOff>76199</xdr:rowOff>
    </xdr:from>
    <xdr:to>
      <xdr:col>4</xdr:col>
      <xdr:colOff>657224</xdr:colOff>
      <xdr:row>28</xdr:row>
      <xdr:rowOff>61912</xdr:rowOff>
    </xdr:to>
    <xdr:pic>
      <xdr:nvPicPr>
        <xdr:cNvPr id="2" name="Image 1" descr="Office Notarial d'Aime la Plagne - Tarentaise">
          <a:extLst>
            <a:ext uri="{FF2B5EF4-FFF2-40B4-BE49-F238E27FC236}">
              <a16:creationId xmlns:a16="http://schemas.microsoft.com/office/drawing/2014/main" id="{5610ECBC-857D-A8C7-5A50-B5A29E8DD4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99" y="4314824"/>
          <a:ext cx="2257425" cy="11287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workbookViewId="0">
      <selection activeCell="C23" sqref="C23"/>
    </sheetView>
  </sheetViews>
  <sheetFormatPr baseColWidth="10" defaultColWidth="11.42578125" defaultRowHeight="15" x14ac:dyDescent="0.25"/>
  <cols>
    <col min="1" max="1" width="3.85546875" customWidth="1"/>
    <col min="2" max="3" width="15.85546875" bestFit="1" customWidth="1"/>
    <col min="4" max="6" width="17" bestFit="1" customWidth="1"/>
    <col min="7" max="7" width="5" customWidth="1"/>
  </cols>
  <sheetData>
    <row r="1" spans="1:7" x14ac:dyDescent="0.25">
      <c r="A1" s="47"/>
      <c r="B1" s="48"/>
      <c r="C1" s="48"/>
      <c r="D1" s="48"/>
      <c r="E1" s="48"/>
      <c r="F1" s="48"/>
      <c r="G1" s="49"/>
    </row>
    <row r="2" spans="1:7" x14ac:dyDescent="0.25">
      <c r="A2" s="50"/>
      <c r="B2" s="51"/>
      <c r="C2" s="51"/>
      <c r="D2" s="51"/>
      <c r="E2" s="51"/>
      <c r="F2" s="51"/>
      <c r="G2" s="52"/>
    </row>
    <row r="3" spans="1:7" ht="15.75" thickBot="1" x14ac:dyDescent="0.3">
      <c r="A3" s="53"/>
      <c r="B3" s="54"/>
      <c r="C3" s="54"/>
      <c r="D3" s="54"/>
      <c r="E3" s="54"/>
      <c r="F3" s="54"/>
      <c r="G3" s="55"/>
    </row>
    <row r="4" spans="1:7" x14ac:dyDescent="0.25">
      <c r="A4" s="15"/>
      <c r="B4" s="22"/>
      <c r="C4" s="16"/>
      <c r="D4" s="16"/>
      <c r="E4" s="16"/>
      <c r="F4" s="16"/>
      <c r="G4" s="17"/>
    </row>
    <row r="5" spans="1:7" ht="15.75" thickBot="1" x14ac:dyDescent="0.3">
      <c r="A5" s="15"/>
      <c r="B5" s="16"/>
      <c r="C5" s="16"/>
      <c r="D5" s="16"/>
      <c r="E5" s="16"/>
      <c r="F5" s="16"/>
      <c r="G5" s="17"/>
    </row>
    <row r="6" spans="1:7" ht="16.5" thickBot="1" x14ac:dyDescent="0.3">
      <c r="A6" s="56" t="s">
        <v>0</v>
      </c>
      <c r="B6" s="57"/>
      <c r="C6" s="57"/>
      <c r="D6" s="57"/>
      <c r="E6" s="57"/>
      <c r="F6" s="57"/>
      <c r="G6" s="58"/>
    </row>
    <row r="7" spans="1:7" ht="15.75" thickBot="1" x14ac:dyDescent="0.3">
      <c r="A7" s="59" t="s">
        <v>81</v>
      </c>
      <c r="B7" s="60"/>
      <c r="C7" s="60"/>
      <c r="D7" s="60"/>
      <c r="E7" s="60"/>
      <c r="F7" s="60"/>
      <c r="G7" s="61"/>
    </row>
    <row r="8" spans="1:7" x14ac:dyDescent="0.25">
      <c r="A8" s="15"/>
      <c r="B8" s="16"/>
      <c r="C8" s="16"/>
      <c r="D8" s="16"/>
      <c r="E8" s="16"/>
      <c r="F8" s="16"/>
      <c r="G8" s="17"/>
    </row>
    <row r="9" spans="1:7" x14ac:dyDescent="0.25">
      <c r="A9" s="15"/>
      <c r="B9" s="16"/>
      <c r="C9" s="16"/>
      <c r="D9" s="16"/>
      <c r="E9" s="16"/>
      <c r="F9" s="16"/>
      <c r="G9" s="17"/>
    </row>
    <row r="10" spans="1:7" x14ac:dyDescent="0.25">
      <c r="A10" s="15"/>
      <c r="B10" s="63" t="s">
        <v>1</v>
      </c>
      <c r="C10" s="64"/>
      <c r="D10" s="64"/>
      <c r="E10" s="64"/>
      <c r="F10" s="65"/>
      <c r="G10" s="17"/>
    </row>
    <row r="11" spans="1:7" x14ac:dyDescent="0.25">
      <c r="A11" s="15"/>
      <c r="B11" s="66"/>
      <c r="C11" s="67"/>
      <c r="D11" s="67"/>
      <c r="E11" s="67"/>
      <c r="F11" s="68"/>
      <c r="G11" s="17"/>
    </row>
    <row r="12" spans="1:7" x14ac:dyDescent="0.25">
      <c r="A12" s="15"/>
      <c r="B12" s="66"/>
      <c r="C12" s="67"/>
      <c r="D12" s="67"/>
      <c r="E12" s="67"/>
      <c r="F12" s="68"/>
      <c r="G12" s="17"/>
    </row>
    <row r="13" spans="1:7" x14ac:dyDescent="0.25">
      <c r="A13" s="15"/>
      <c r="B13" s="69"/>
      <c r="C13" s="70"/>
      <c r="D13" s="70"/>
      <c r="E13" s="70"/>
      <c r="F13" s="71"/>
      <c r="G13" s="17"/>
    </row>
    <row r="14" spans="1:7" x14ac:dyDescent="0.25">
      <c r="A14" s="15"/>
      <c r="B14" s="16"/>
      <c r="C14" s="16"/>
      <c r="D14" s="16"/>
      <c r="E14" s="16"/>
      <c r="F14" s="16"/>
      <c r="G14" s="17"/>
    </row>
    <row r="15" spans="1:7" x14ac:dyDescent="0.25">
      <c r="A15" s="15"/>
      <c r="B15" s="16"/>
      <c r="C15" s="16"/>
      <c r="D15" s="16"/>
      <c r="E15" s="16"/>
      <c r="F15" s="16"/>
      <c r="G15" s="17"/>
    </row>
    <row r="16" spans="1:7" x14ac:dyDescent="0.25">
      <c r="A16" s="15"/>
      <c r="B16" s="62" t="s">
        <v>2</v>
      </c>
      <c r="C16" s="62"/>
      <c r="D16" s="62"/>
      <c r="E16" s="62"/>
      <c r="F16" s="62"/>
      <c r="G16" s="17"/>
    </row>
    <row r="17" spans="1:7" x14ac:dyDescent="0.25">
      <c r="A17" s="15"/>
      <c r="B17" s="9" t="s">
        <v>3</v>
      </c>
      <c r="C17" s="9" t="s">
        <v>4</v>
      </c>
      <c r="D17" s="9" t="s">
        <v>5</v>
      </c>
      <c r="E17" s="9" t="s">
        <v>6</v>
      </c>
      <c r="F17" s="9" t="s">
        <v>7</v>
      </c>
      <c r="G17" s="17"/>
    </row>
    <row r="18" spans="1:7" x14ac:dyDescent="0.25">
      <c r="A18" s="15"/>
      <c r="B18" s="14" t="s">
        <v>80</v>
      </c>
      <c r="C18" s="14" t="s">
        <v>80</v>
      </c>
      <c r="D18" s="14" t="s">
        <v>8</v>
      </c>
      <c r="E18" s="14" t="s">
        <v>8</v>
      </c>
      <c r="F18" s="14" t="s">
        <v>8</v>
      </c>
      <c r="G18" s="17"/>
    </row>
    <row r="19" spans="1:7" x14ac:dyDescent="0.25">
      <c r="A19" s="15"/>
      <c r="B19" s="21" t="str">
        <f>IF(B18="Oui",B17,"-")</f>
        <v>-</v>
      </c>
      <c r="C19" s="21" t="str">
        <f t="shared" ref="C19:F19" si="0">IF(C18="Oui",C17,"-")</f>
        <v>-</v>
      </c>
      <c r="D19" s="21" t="str">
        <f t="shared" si="0"/>
        <v>LOA 12 Trimestres</v>
      </c>
      <c r="E19" s="21" t="str">
        <f t="shared" si="0"/>
        <v>LOA 16 Trimestres</v>
      </c>
      <c r="F19" s="21" t="str">
        <f t="shared" si="0"/>
        <v>LOA 20 Trimestres</v>
      </c>
      <c r="G19" s="17"/>
    </row>
    <row r="20" spans="1:7" x14ac:dyDescent="0.25">
      <c r="A20" s="15"/>
      <c r="B20" s="16"/>
      <c r="C20" s="16"/>
      <c r="D20" s="16"/>
      <c r="E20" s="16"/>
      <c r="F20" s="16"/>
      <c r="G20" s="17"/>
    </row>
    <row r="21" spans="1:7" x14ac:dyDescent="0.25">
      <c r="A21" s="15"/>
      <c r="B21" s="16"/>
      <c r="C21" s="16"/>
      <c r="D21" s="16"/>
      <c r="E21" s="16"/>
      <c r="F21" s="16"/>
      <c r="G21" s="17"/>
    </row>
    <row r="22" spans="1:7" x14ac:dyDescent="0.25">
      <c r="A22" s="15"/>
      <c r="B22" s="16"/>
      <c r="C22" s="16"/>
      <c r="D22" s="16"/>
      <c r="E22" s="16"/>
      <c r="F22" s="16"/>
      <c r="G22" s="17"/>
    </row>
    <row r="23" spans="1:7" x14ac:dyDescent="0.25">
      <c r="A23" s="15"/>
      <c r="B23" s="16"/>
      <c r="C23" s="16"/>
      <c r="D23" s="16"/>
      <c r="E23" s="16"/>
      <c r="F23" s="16"/>
      <c r="G23" s="17"/>
    </row>
    <row r="24" spans="1:7" x14ac:dyDescent="0.25">
      <c r="A24" s="15"/>
      <c r="B24" s="16"/>
      <c r="C24" s="16"/>
      <c r="D24" s="16"/>
      <c r="E24" s="16"/>
      <c r="F24" s="16"/>
      <c r="G24" s="17"/>
    </row>
    <row r="25" spans="1:7" x14ac:dyDescent="0.25">
      <c r="A25" s="15"/>
      <c r="B25" s="16"/>
      <c r="C25" s="16"/>
      <c r="D25" s="16"/>
      <c r="E25" s="16"/>
      <c r="F25" s="16"/>
      <c r="G25" s="17"/>
    </row>
    <row r="26" spans="1:7" x14ac:dyDescent="0.25">
      <c r="A26" s="15"/>
      <c r="B26" s="16"/>
      <c r="C26" s="16"/>
      <c r="D26" s="16"/>
      <c r="E26" s="16"/>
      <c r="F26" s="16"/>
      <c r="G26" s="17"/>
    </row>
    <row r="27" spans="1:7" x14ac:dyDescent="0.25">
      <c r="A27" s="15"/>
      <c r="B27" s="16"/>
      <c r="C27" s="16"/>
      <c r="D27" s="16"/>
      <c r="E27" s="16"/>
      <c r="F27" s="16"/>
      <c r="G27" s="17"/>
    </row>
    <row r="28" spans="1:7" x14ac:dyDescent="0.25">
      <c r="A28" s="15"/>
      <c r="B28" s="16"/>
      <c r="C28" s="16"/>
      <c r="D28" s="16"/>
      <c r="E28" s="16"/>
      <c r="F28" s="16"/>
      <c r="G28" s="17"/>
    </row>
    <row r="29" spans="1:7" x14ac:dyDescent="0.25">
      <c r="A29" s="15"/>
      <c r="B29" s="16"/>
      <c r="C29" s="16"/>
      <c r="D29" s="16"/>
      <c r="E29" s="16"/>
      <c r="F29" s="16"/>
      <c r="G29" s="17"/>
    </row>
    <row r="30" spans="1:7" x14ac:dyDescent="0.25">
      <c r="A30" s="15"/>
      <c r="B30" s="16"/>
      <c r="C30" s="16"/>
      <c r="D30" s="16"/>
      <c r="E30" s="16"/>
      <c r="F30" s="16"/>
      <c r="G30" s="17"/>
    </row>
    <row r="31" spans="1:7" x14ac:dyDescent="0.25">
      <c r="A31" s="15"/>
      <c r="B31" s="16"/>
      <c r="C31" s="16"/>
      <c r="D31" s="16"/>
      <c r="E31" s="16"/>
      <c r="F31" s="16"/>
      <c r="G31" s="17"/>
    </row>
    <row r="32" spans="1:7" x14ac:dyDescent="0.25">
      <c r="A32" s="15"/>
      <c r="B32" s="16"/>
      <c r="C32" s="16"/>
      <c r="D32" s="16"/>
      <c r="E32" s="16"/>
      <c r="F32" s="16"/>
      <c r="G32" s="17"/>
    </row>
    <row r="33" spans="1:7" x14ac:dyDescent="0.25">
      <c r="A33" s="15"/>
      <c r="B33" s="16"/>
      <c r="C33" s="16"/>
      <c r="D33" s="16"/>
      <c r="E33" s="16"/>
      <c r="F33" s="16"/>
      <c r="G33" s="17"/>
    </row>
    <row r="34" spans="1:7" x14ac:dyDescent="0.25">
      <c r="A34" s="15"/>
      <c r="B34" s="16"/>
      <c r="C34" s="16"/>
      <c r="D34" s="16"/>
      <c r="E34" s="16"/>
      <c r="F34" s="16"/>
      <c r="G34" s="17"/>
    </row>
    <row r="35" spans="1:7" x14ac:dyDescent="0.25">
      <c r="A35" s="15"/>
      <c r="B35" s="16"/>
      <c r="C35" s="16"/>
      <c r="D35" s="16"/>
      <c r="E35" s="16"/>
      <c r="F35" s="16"/>
      <c r="G35" s="17"/>
    </row>
    <row r="36" spans="1:7" ht="15.75" thickBot="1" x14ac:dyDescent="0.3">
      <c r="A36" s="18"/>
      <c r="B36" s="19"/>
      <c r="C36" s="19"/>
      <c r="D36" s="19"/>
      <c r="E36" s="19"/>
      <c r="F36" s="19"/>
      <c r="G36" s="20"/>
    </row>
  </sheetData>
  <mergeCells count="5">
    <mergeCell ref="A1:G3"/>
    <mergeCell ref="A6:G6"/>
    <mergeCell ref="A7:G7"/>
    <mergeCell ref="B16:F16"/>
    <mergeCell ref="B10:F13"/>
  </mergeCells>
  <dataValidations count="1">
    <dataValidation type="list" allowBlank="1" showInputMessage="1" showErrorMessage="1" sqref="B18:F18" xr:uid="{00000000-0002-0000-0000-000000000000}">
      <formula1>"Oui,Non"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85C00-24CA-417C-9DE3-E8650D2C6A8A}">
  <sheetPr>
    <tabColor theme="3" tint="-0.499984740745262"/>
  </sheetPr>
  <dimension ref="A1:Q32"/>
  <sheetViews>
    <sheetView view="pageLayout" topLeftCell="A6" zoomScale="90" zoomScalePageLayoutView="90" workbookViewId="0">
      <selection activeCell="B26" sqref="B26:I27"/>
    </sheetView>
  </sheetViews>
  <sheetFormatPr baseColWidth="10" defaultColWidth="11.42578125" defaultRowHeight="15" x14ac:dyDescent="0.25"/>
  <cols>
    <col min="1" max="1" width="4.140625" bestFit="1" customWidth="1"/>
    <col min="2" max="2" width="19.7109375" style="3" customWidth="1"/>
    <col min="3" max="3" width="16.7109375" style="3" customWidth="1"/>
    <col min="4" max="8" width="16.42578125" style="3" customWidth="1"/>
    <col min="9" max="9" width="16.42578125" customWidth="1"/>
    <col min="10" max="10" width="20" style="3" bestFit="1" customWidth="1"/>
    <col min="11" max="11" width="11.140625" style="3" bestFit="1" customWidth="1"/>
    <col min="12" max="12" width="19.5703125" style="3" customWidth="1"/>
    <col min="13" max="16" width="17.42578125" style="3" customWidth="1"/>
    <col min="17" max="17" width="17.42578125" customWidth="1"/>
  </cols>
  <sheetData>
    <row r="1" spans="1:17" s="3" customFormat="1" ht="17.100000000000001" customHeight="1" x14ac:dyDescent="0.25">
      <c r="B1" s="96" t="str">
        <f>Accueil!A7</f>
        <v>AO-Notaires-Aime-la-Plagne-Tarentaise_2024</v>
      </c>
      <c r="C1" s="96"/>
      <c r="D1" s="96"/>
      <c r="E1" s="96"/>
      <c r="F1" s="96"/>
      <c r="G1" s="96"/>
      <c r="H1" s="96"/>
      <c r="I1" s="96"/>
      <c r="J1" s="96" t="str">
        <f>Accueil!A7</f>
        <v>AO-Notaires-Aime-la-Plagne-Tarentaise_2024</v>
      </c>
      <c r="K1" s="96"/>
      <c r="L1" s="96"/>
      <c r="M1" s="96"/>
      <c r="N1" s="96"/>
      <c r="O1" s="96"/>
      <c r="P1" s="96"/>
      <c r="Q1" s="96"/>
    </row>
    <row r="2" spans="1:17" s="3" customFormat="1" ht="17.100000000000001" customHeight="1" x14ac:dyDescent="0.25">
      <c r="B2" s="97" t="s">
        <v>9</v>
      </c>
      <c r="C2" s="97"/>
      <c r="D2" s="97"/>
      <c r="E2" s="97"/>
      <c r="F2" s="97"/>
      <c r="G2" s="97"/>
      <c r="H2" s="97"/>
      <c r="I2" s="97"/>
      <c r="J2" s="97" t="s">
        <v>10</v>
      </c>
      <c r="K2" s="97"/>
      <c r="L2" s="97"/>
      <c r="M2" s="97"/>
      <c r="N2" s="97"/>
      <c r="O2" s="97"/>
      <c r="P2" s="97"/>
      <c r="Q2" s="97"/>
    </row>
    <row r="3" spans="1:17" s="3" customFormat="1" ht="17.100000000000001" customHeight="1" thickBot="1" x14ac:dyDescent="0.3"/>
    <row r="4" spans="1:17" s="3" customFormat="1" ht="17.100000000000001" customHeight="1" x14ac:dyDescent="0.25">
      <c r="A4" s="7">
        <v>1</v>
      </c>
      <c r="B4" s="98" t="str">
        <f>"EQUIPEMENT N°" &amp;$A$4</f>
        <v>EQUIPEMENT N°1</v>
      </c>
      <c r="C4" s="100" t="s">
        <v>11</v>
      </c>
      <c r="D4" s="102">
        <f>+A4</f>
        <v>1</v>
      </c>
      <c r="E4" s="102"/>
      <c r="F4" s="102"/>
      <c r="G4" s="102"/>
      <c r="H4" s="102"/>
      <c r="I4" s="102"/>
      <c r="J4" s="98" t="str">
        <f>"EQUIPEMENT N°" &amp;$A$4</f>
        <v>EQUIPEMENT N°1</v>
      </c>
      <c r="K4" s="100" t="s">
        <v>11</v>
      </c>
      <c r="L4" s="102">
        <f>+I4</f>
        <v>0</v>
      </c>
      <c r="M4" s="102"/>
      <c r="N4" s="102"/>
      <c r="O4" s="102"/>
      <c r="P4" s="102"/>
      <c r="Q4" s="102"/>
    </row>
    <row r="5" spans="1:17" s="3" customFormat="1" ht="17.100000000000001" customHeight="1" x14ac:dyDescent="0.25">
      <c r="B5" s="99"/>
      <c r="C5" s="101"/>
      <c r="D5" s="102"/>
      <c r="E5" s="102"/>
      <c r="F5" s="102"/>
      <c r="G5" s="102"/>
      <c r="H5" s="102"/>
      <c r="I5" s="102"/>
      <c r="J5" s="99"/>
      <c r="K5" s="101"/>
      <c r="L5" s="102"/>
      <c r="M5" s="102"/>
      <c r="N5" s="102"/>
      <c r="O5" s="102"/>
      <c r="P5" s="102"/>
      <c r="Q5" s="102"/>
    </row>
    <row r="6" spans="1:17" s="3" customFormat="1" ht="17.100000000000001" customHeight="1" x14ac:dyDescent="0.25">
      <c r="B6" s="23"/>
      <c r="C6" s="23"/>
      <c r="D6" s="2"/>
      <c r="E6" s="2"/>
      <c r="F6" s="2"/>
      <c r="G6" s="2"/>
      <c r="H6" s="2"/>
      <c r="I6" s="2"/>
      <c r="J6" s="23"/>
      <c r="K6" s="23"/>
      <c r="L6" s="23"/>
      <c r="M6" s="2"/>
      <c r="N6" s="2"/>
      <c r="O6" s="2"/>
      <c r="P6" s="2"/>
      <c r="Q6" s="2"/>
    </row>
    <row r="7" spans="1:17" s="3" customFormat="1" ht="17.100000000000001" customHeight="1" x14ac:dyDescent="0.25">
      <c r="J7" s="95"/>
      <c r="K7" s="95"/>
      <c r="L7" s="95"/>
      <c r="M7" s="95"/>
      <c r="N7" s="95"/>
      <c r="O7" s="95"/>
      <c r="P7" s="95"/>
      <c r="Q7" s="95"/>
    </row>
    <row r="8" spans="1:17" s="3" customFormat="1" ht="28.35" customHeight="1" x14ac:dyDescent="0.25">
      <c r="B8" s="1" t="s">
        <v>12</v>
      </c>
      <c r="C8" s="103" t="s">
        <v>27</v>
      </c>
      <c r="D8" s="103"/>
      <c r="E8" s="103"/>
      <c r="F8" s="103"/>
      <c r="G8" s="103"/>
      <c r="H8" s="103"/>
      <c r="I8" s="83"/>
      <c r="J8" s="1" t="s">
        <v>12</v>
      </c>
      <c r="K8" s="103" t="str">
        <f>+C8</f>
        <v>IMPRIMANTE DEPARTEMENTALE A4 N&amp;B 30 PPM</v>
      </c>
      <c r="L8" s="103"/>
      <c r="M8" s="103"/>
      <c r="N8" s="103"/>
      <c r="O8" s="103"/>
      <c r="P8" s="103"/>
      <c r="Q8" s="103"/>
    </row>
    <row r="9" spans="1:17" s="3" customFormat="1" ht="17.100000000000001" customHeight="1" x14ac:dyDescent="0.25">
      <c r="J9" s="72"/>
      <c r="K9" s="72"/>
      <c r="L9" s="2"/>
      <c r="M9" s="2"/>
      <c r="N9" s="2"/>
      <c r="O9" s="2"/>
      <c r="P9" s="2"/>
      <c r="Q9" s="2"/>
    </row>
    <row r="10" spans="1:17" s="3" customFormat="1" ht="17.100000000000001" customHeight="1" x14ac:dyDescent="0.25">
      <c r="J10" s="72"/>
      <c r="K10" s="72"/>
      <c r="L10" s="2"/>
      <c r="M10" s="2"/>
      <c r="N10" s="2"/>
      <c r="O10" s="2"/>
      <c r="P10" s="2"/>
      <c r="Q10" s="2"/>
    </row>
    <row r="11" spans="1:17" s="3" customFormat="1" ht="17.100000000000001" customHeight="1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s="3" customFormat="1" ht="17.100000000000001" customHeight="1" x14ac:dyDescent="0.25">
      <c r="B12" s="95"/>
      <c r="C12" s="95"/>
      <c r="D12" s="95"/>
      <c r="E12" s="95"/>
      <c r="F12" s="95"/>
      <c r="G12" s="95"/>
      <c r="H12" s="95"/>
      <c r="I12" s="95"/>
    </row>
    <row r="13" spans="1:17" s="3" customFormat="1" ht="19.7" customHeight="1" x14ac:dyDescent="0.25">
      <c r="B13" s="86" t="s">
        <v>13</v>
      </c>
      <c r="C13" s="87"/>
      <c r="D13" s="87"/>
      <c r="E13" s="87"/>
      <c r="F13" s="87"/>
      <c r="G13" s="87"/>
      <c r="H13" s="87"/>
      <c r="I13" s="88"/>
      <c r="J13" s="89" t="s">
        <v>14</v>
      </c>
      <c r="K13" s="89"/>
      <c r="L13" s="89"/>
      <c r="M13" s="89"/>
      <c r="N13" s="89"/>
      <c r="O13" s="89"/>
      <c r="P13" s="89"/>
      <c r="Q13" s="89"/>
    </row>
    <row r="14" spans="1:17" s="3" customFormat="1" ht="19.7" customHeight="1" x14ac:dyDescent="0.25">
      <c r="B14" s="91" t="s">
        <v>15</v>
      </c>
      <c r="C14" s="92"/>
      <c r="D14" s="12" t="s">
        <v>16</v>
      </c>
      <c r="E14" s="12" t="str">
        <f>Accueil!$B$19</f>
        <v>-</v>
      </c>
      <c r="F14" s="12" t="str">
        <f>Accueil!$C$19</f>
        <v>-</v>
      </c>
      <c r="G14" s="12" t="str">
        <f>Accueil!$D$19</f>
        <v>LOA 12 Trimestres</v>
      </c>
      <c r="H14" s="12" t="str">
        <f>Accueil!$E$19</f>
        <v>LOA 16 Trimestres</v>
      </c>
      <c r="I14" s="12" t="str">
        <f>Accueil!$F$19</f>
        <v>LOA 20 Trimestres</v>
      </c>
      <c r="J14" s="9" t="s">
        <v>17</v>
      </c>
      <c r="K14" s="9" t="s">
        <v>18</v>
      </c>
      <c r="L14" s="9" t="s">
        <v>16</v>
      </c>
      <c r="M14" s="9" t="str">
        <f>Accueil!$B$19</f>
        <v>-</v>
      </c>
      <c r="N14" s="9" t="str">
        <f>Accueil!$C$19</f>
        <v>-</v>
      </c>
      <c r="O14" s="9" t="str">
        <f>Accueil!$D$19</f>
        <v>LOA 12 Trimestres</v>
      </c>
      <c r="P14" s="9" t="str">
        <f>Accueil!$E$19</f>
        <v>LOA 16 Trimestres</v>
      </c>
      <c r="Q14" s="9" t="str">
        <f>Accueil!$F$19</f>
        <v>LOA 20 Trimestres</v>
      </c>
    </row>
    <row r="15" spans="1:17" s="3" customFormat="1" ht="19.7" customHeight="1" x14ac:dyDescent="0.25">
      <c r="B15" s="93" t="str">
        <f>"Equipement n°" &amp;$A$4</f>
        <v>Equipement n°1</v>
      </c>
      <c r="C15" s="94"/>
      <c r="D15" s="30"/>
      <c r="E15" s="30"/>
      <c r="F15" s="30"/>
      <c r="G15" s="30"/>
      <c r="H15" s="30"/>
      <c r="I15" s="30"/>
      <c r="J15" s="1" t="str">
        <f>"Equipement n°" &amp;$A$4</f>
        <v>Equipement n°1</v>
      </c>
      <c r="K15" s="1">
        <v>1</v>
      </c>
      <c r="L15" s="34">
        <f>D15*K15</f>
        <v>0</v>
      </c>
      <c r="M15" s="34">
        <f>E15*K15</f>
        <v>0</v>
      </c>
      <c r="N15" s="34">
        <f>F15*K15</f>
        <v>0</v>
      </c>
      <c r="O15" s="34">
        <f>G15*K15</f>
        <v>0</v>
      </c>
      <c r="P15" s="34">
        <f>H15*K15</f>
        <v>0</v>
      </c>
      <c r="Q15" s="34">
        <f>I15*K15</f>
        <v>0</v>
      </c>
    </row>
    <row r="16" spans="1:17" s="3" customFormat="1" ht="19.7" customHeight="1" x14ac:dyDescent="0.25">
      <c r="B16" s="93" t="s">
        <v>19</v>
      </c>
      <c r="C16" s="94"/>
      <c r="D16" s="30"/>
      <c r="E16" s="30"/>
      <c r="F16" s="30"/>
      <c r="G16" s="30"/>
      <c r="H16" s="30"/>
      <c r="I16" s="30"/>
      <c r="J16" s="1" t="s">
        <v>19</v>
      </c>
      <c r="K16" s="1">
        <v>2</v>
      </c>
      <c r="L16" s="34">
        <f>D16*K16</f>
        <v>0</v>
      </c>
      <c r="M16" s="34">
        <f>E16*K16</f>
        <v>0</v>
      </c>
      <c r="N16" s="34">
        <f>F16*K16</f>
        <v>0</v>
      </c>
      <c r="O16" s="34">
        <f>G16*K16</f>
        <v>0</v>
      </c>
      <c r="P16" s="34">
        <f>H16*K16</f>
        <v>0</v>
      </c>
      <c r="Q16" s="34">
        <f>I16*K16</f>
        <v>0</v>
      </c>
    </row>
    <row r="17" spans="1:17" s="3" customFormat="1" ht="19.7" customHeight="1" x14ac:dyDescent="0.25">
      <c r="B17" s="90"/>
      <c r="C17" s="90"/>
      <c r="D17" s="2"/>
      <c r="E17" s="2"/>
      <c r="F17" s="2"/>
      <c r="G17" s="2"/>
      <c r="H17" s="2"/>
      <c r="I17" s="2"/>
      <c r="J17" s="83" t="s">
        <v>20</v>
      </c>
      <c r="K17" s="84"/>
      <c r="L17" s="35">
        <f>SUM(L15:L16)</f>
        <v>0</v>
      </c>
      <c r="M17" s="10"/>
      <c r="N17" s="10"/>
      <c r="O17" s="10"/>
      <c r="P17" s="10"/>
      <c r="Q17" s="10"/>
    </row>
    <row r="18" spans="1:17" s="3" customFormat="1" ht="19.7" customHeight="1" x14ac:dyDescent="0.25">
      <c r="A18" s="72"/>
      <c r="J18" s="83" t="str">
        <f>IF(Accueil!B18="Oui","SOMME DES LOYERS LOA 4 T","-")</f>
        <v>-</v>
      </c>
      <c r="K18" s="84"/>
      <c r="L18" s="13"/>
      <c r="M18" s="36">
        <f>SUM(M15:M16)</f>
        <v>0</v>
      </c>
      <c r="N18" s="10"/>
      <c r="O18" s="10"/>
      <c r="P18" s="10"/>
      <c r="Q18" s="10"/>
    </row>
    <row r="19" spans="1:17" s="3" customFormat="1" ht="19.7" customHeight="1" x14ac:dyDescent="0.25">
      <c r="A19" s="72"/>
      <c r="J19" s="83" t="str">
        <f>IF(Accueil!C18="Oui","SOMME DES LOYERS LOA 4 T","-")</f>
        <v>-</v>
      </c>
      <c r="K19" s="84"/>
      <c r="L19" s="13"/>
      <c r="M19" s="10"/>
      <c r="N19" s="36">
        <f>SUM(N15:N16)</f>
        <v>0</v>
      </c>
      <c r="O19" s="10"/>
      <c r="P19" s="10"/>
      <c r="Q19" s="10"/>
    </row>
    <row r="20" spans="1:17" s="3" customFormat="1" ht="19.7" customHeight="1" x14ac:dyDescent="0.25">
      <c r="B20" s="73" t="s">
        <v>21</v>
      </c>
      <c r="C20" s="74"/>
      <c r="D20" s="74"/>
      <c r="E20" s="74"/>
      <c r="F20" s="74"/>
      <c r="G20" s="74"/>
      <c r="H20" s="74"/>
      <c r="I20" s="75"/>
      <c r="J20" s="83" t="str">
        <f>IF(Accueil!D18="Oui","SOMME DES LOYERS LOA 12 T","-")</f>
        <v>SOMME DES LOYERS LOA 12 T</v>
      </c>
      <c r="K20" s="84"/>
      <c r="L20" s="13"/>
      <c r="M20" s="10"/>
      <c r="N20" s="10"/>
      <c r="O20" s="36">
        <f>SUM(O15:O16)</f>
        <v>0</v>
      </c>
      <c r="P20" s="10"/>
      <c r="Q20" s="10"/>
    </row>
    <row r="21" spans="1:17" s="3" customFormat="1" ht="19.7" customHeight="1" x14ac:dyDescent="0.25">
      <c r="B21" s="76" t="s">
        <v>22</v>
      </c>
      <c r="C21" s="77"/>
      <c r="D21" s="77"/>
      <c r="E21" s="77"/>
      <c r="F21" s="77"/>
      <c r="G21" s="78"/>
      <c r="H21" s="32" t="s">
        <v>23</v>
      </c>
      <c r="I21" s="31"/>
      <c r="J21" s="83" t="str">
        <f>IF(Accueil!E18="Oui","SOMME DES LOYERS LOA 16 T","-")</f>
        <v>SOMME DES LOYERS LOA 16 T</v>
      </c>
      <c r="K21" s="84"/>
      <c r="L21" s="13"/>
      <c r="M21" s="10"/>
      <c r="N21" s="10"/>
      <c r="O21" s="10"/>
      <c r="P21" s="37">
        <f>SUM(P15:P16)</f>
        <v>0</v>
      </c>
      <c r="Q21" s="10"/>
    </row>
    <row r="22" spans="1:17" s="3" customFormat="1" ht="19.7" customHeight="1" x14ac:dyDescent="0.25">
      <c r="B22" s="79" t="s">
        <v>24</v>
      </c>
      <c r="C22" s="80"/>
      <c r="D22" s="80"/>
      <c r="E22" s="80"/>
      <c r="F22" s="80"/>
      <c r="G22" s="81"/>
      <c r="H22" s="32" t="s">
        <v>23</v>
      </c>
      <c r="I22" s="31"/>
      <c r="J22" s="85" t="str">
        <f>IF(Accueil!$F$18="Oui","SOMME DES LOYERS LOA 20 T","-")</f>
        <v>SOMME DES LOYERS LOA 20 T</v>
      </c>
      <c r="K22" s="84"/>
      <c r="L22" s="13"/>
      <c r="M22" s="10"/>
      <c r="N22" s="10"/>
      <c r="O22" s="10"/>
      <c r="P22" s="10"/>
      <c r="Q22" s="36">
        <f>SUM(Q15:Q16)</f>
        <v>0</v>
      </c>
    </row>
    <row r="23" spans="1:17" s="3" customFormat="1" ht="17.100000000000001" customHeight="1" x14ac:dyDescent="0.25">
      <c r="B23" s="33"/>
      <c r="C23" s="33"/>
      <c r="D23" s="33"/>
      <c r="E23" s="33"/>
      <c r="F23" s="33"/>
      <c r="G23" s="33"/>
      <c r="H23" s="33"/>
      <c r="I23" s="33"/>
    </row>
    <row r="24" spans="1:17" s="3" customFormat="1" ht="17.100000000000001" customHeight="1" x14ac:dyDescent="0.25">
      <c r="B24" s="82" t="s">
        <v>25</v>
      </c>
      <c r="C24" s="82"/>
      <c r="D24" s="82"/>
      <c r="E24" s="82"/>
      <c r="F24" s="82"/>
      <c r="G24" s="82"/>
      <c r="H24" s="82"/>
      <c r="I24" s="82"/>
    </row>
    <row r="25" spans="1:17" s="3" customFormat="1" ht="17.100000000000001" customHeight="1" x14ac:dyDescent="0.25"/>
    <row r="26" spans="1:17" s="3" customFormat="1" ht="17.100000000000001" customHeight="1" x14ac:dyDescent="0.25">
      <c r="B26" s="155" t="s">
        <v>91</v>
      </c>
      <c r="C26" s="155"/>
      <c r="D26" s="155"/>
      <c r="E26" s="155"/>
      <c r="F26" s="155"/>
      <c r="G26" s="155"/>
      <c r="H26" s="155"/>
      <c r="I26" s="155"/>
    </row>
    <row r="27" spans="1:17" s="3" customFormat="1" ht="17.100000000000001" customHeight="1" x14ac:dyDescent="0.25">
      <c r="B27" s="155"/>
      <c r="C27" s="155"/>
      <c r="D27" s="155"/>
      <c r="E27" s="155"/>
      <c r="F27" s="155"/>
      <c r="G27" s="155"/>
      <c r="H27" s="155"/>
      <c r="I27" s="155"/>
    </row>
    <row r="28" spans="1:17" s="3" customFormat="1" ht="17.100000000000001" customHeight="1" x14ac:dyDescent="0.25">
      <c r="A28"/>
      <c r="I28"/>
    </row>
    <row r="29" spans="1:17" s="3" customFormat="1" ht="17.100000000000001" customHeight="1" x14ac:dyDescent="0.25">
      <c r="A29"/>
      <c r="I29"/>
    </row>
    <row r="30" spans="1:17" s="3" customFormat="1" ht="17.100000000000001" customHeight="1" x14ac:dyDescent="0.25">
      <c r="A30"/>
      <c r="I30"/>
    </row>
    <row r="31" spans="1:17" s="3" customFormat="1" ht="17.100000000000001" customHeight="1" x14ac:dyDescent="0.25">
      <c r="A31"/>
      <c r="I31"/>
    </row>
    <row r="32" spans="1:17" s="3" customFormat="1" ht="17.100000000000001" customHeight="1" x14ac:dyDescent="0.25">
      <c r="A32"/>
      <c r="I32"/>
    </row>
  </sheetData>
  <mergeCells count="34">
    <mergeCell ref="B26:I27"/>
    <mergeCell ref="B12:I12"/>
    <mergeCell ref="B1:I1"/>
    <mergeCell ref="J1:Q1"/>
    <mergeCell ref="B2:I2"/>
    <mergeCell ref="J2:Q2"/>
    <mergeCell ref="B4:B5"/>
    <mergeCell ref="C4:C5"/>
    <mergeCell ref="D4:I5"/>
    <mergeCell ref="J4:J5"/>
    <mergeCell ref="K4:K5"/>
    <mergeCell ref="L4:Q5"/>
    <mergeCell ref="J7:Q7"/>
    <mergeCell ref="C8:I8"/>
    <mergeCell ref="K8:Q8"/>
    <mergeCell ref="J9:K9"/>
    <mergeCell ref="J10:K10"/>
    <mergeCell ref="J21:K21"/>
    <mergeCell ref="J22:K22"/>
    <mergeCell ref="B13:I13"/>
    <mergeCell ref="J13:Q13"/>
    <mergeCell ref="B17:C17"/>
    <mergeCell ref="J17:K17"/>
    <mergeCell ref="J18:K18"/>
    <mergeCell ref="J19:K19"/>
    <mergeCell ref="J20:K20"/>
    <mergeCell ref="B14:C14"/>
    <mergeCell ref="B15:C15"/>
    <mergeCell ref="B16:C16"/>
    <mergeCell ref="A18:A19"/>
    <mergeCell ref="B20:I20"/>
    <mergeCell ref="B21:G21"/>
    <mergeCell ref="B22:G22"/>
    <mergeCell ref="B24:I24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8D047-59D9-4B81-B81A-6C300CF18831}">
  <sheetPr>
    <tabColor theme="5" tint="-0.499984740745262"/>
  </sheetPr>
  <dimension ref="A1:Q34"/>
  <sheetViews>
    <sheetView view="pageLayout" zoomScale="90" zoomScalePageLayoutView="90" workbookViewId="0">
      <selection activeCell="B26" sqref="B26:I27"/>
    </sheetView>
  </sheetViews>
  <sheetFormatPr baseColWidth="10" defaultColWidth="11.42578125" defaultRowHeight="15" x14ac:dyDescent="0.25"/>
  <cols>
    <col min="1" max="1" width="4.140625" bestFit="1" customWidth="1"/>
    <col min="2" max="2" width="18.28515625" style="3" customWidth="1"/>
    <col min="3" max="8" width="16.42578125" style="3" customWidth="1"/>
    <col min="9" max="9" width="16.42578125" customWidth="1"/>
    <col min="10" max="10" width="20" style="3" bestFit="1" customWidth="1"/>
    <col min="11" max="11" width="11.140625" style="3" bestFit="1" customWidth="1"/>
    <col min="12" max="12" width="19.5703125" style="3" customWidth="1"/>
    <col min="13" max="16" width="17.42578125" style="3" customWidth="1"/>
    <col min="17" max="17" width="17.42578125" customWidth="1"/>
  </cols>
  <sheetData>
    <row r="1" spans="1:17" s="3" customFormat="1" ht="17.100000000000001" customHeight="1" x14ac:dyDescent="0.25">
      <c r="B1" s="96" t="str">
        <f>Accueil!A7</f>
        <v>AO-Notaires-Aime-la-Plagne-Tarentaise_2024</v>
      </c>
      <c r="C1" s="96"/>
      <c r="D1" s="96"/>
      <c r="E1" s="96"/>
      <c r="F1" s="96"/>
      <c r="G1" s="96"/>
      <c r="H1" s="96"/>
      <c r="I1" s="96"/>
      <c r="J1" s="96" t="str">
        <f>Accueil!A7</f>
        <v>AO-Notaires-Aime-la-Plagne-Tarentaise_2024</v>
      </c>
      <c r="K1" s="96"/>
      <c r="L1" s="96"/>
      <c r="M1" s="96"/>
      <c r="N1" s="96"/>
      <c r="O1" s="96"/>
      <c r="P1" s="96"/>
      <c r="Q1" s="96"/>
    </row>
    <row r="2" spans="1:17" s="3" customFormat="1" ht="17.100000000000001" customHeight="1" x14ac:dyDescent="0.25">
      <c r="B2" s="97" t="s">
        <v>9</v>
      </c>
      <c r="C2" s="97"/>
      <c r="D2" s="97"/>
      <c r="E2" s="97"/>
      <c r="F2" s="97"/>
      <c r="G2" s="97"/>
      <c r="H2" s="97"/>
      <c r="I2" s="97"/>
      <c r="J2" s="97" t="s">
        <v>10</v>
      </c>
      <c r="K2" s="97"/>
      <c r="L2" s="97"/>
      <c r="M2" s="97"/>
      <c r="N2" s="97"/>
      <c r="O2" s="97"/>
      <c r="P2" s="97"/>
      <c r="Q2" s="97"/>
    </row>
    <row r="3" spans="1:17" s="3" customFormat="1" ht="17.100000000000001" customHeight="1" thickBot="1" x14ac:dyDescent="0.3"/>
    <row r="4" spans="1:17" s="3" customFormat="1" ht="17.100000000000001" customHeight="1" x14ac:dyDescent="0.25">
      <c r="A4" s="7">
        <v>2</v>
      </c>
      <c r="B4" s="98" t="str">
        <f>"EQUIPEMENT N°" &amp;$A$4</f>
        <v>EQUIPEMENT N°2</v>
      </c>
      <c r="C4" s="100" t="s">
        <v>11</v>
      </c>
      <c r="D4" s="102">
        <f>+A4</f>
        <v>2</v>
      </c>
      <c r="E4" s="102"/>
      <c r="F4" s="102"/>
      <c r="G4" s="102"/>
      <c r="H4" s="102"/>
      <c r="I4" s="102"/>
      <c r="J4" s="98" t="str">
        <f>"EQUIPEMENT N°" &amp;$A$4</f>
        <v>EQUIPEMENT N°2</v>
      </c>
      <c r="K4" s="100" t="s">
        <v>11</v>
      </c>
      <c r="L4" s="102">
        <f>+I4</f>
        <v>0</v>
      </c>
      <c r="M4" s="102"/>
      <c r="N4" s="102"/>
      <c r="O4" s="102"/>
      <c r="P4" s="102"/>
      <c r="Q4" s="102"/>
    </row>
    <row r="5" spans="1:17" s="3" customFormat="1" ht="17.100000000000001" customHeight="1" x14ac:dyDescent="0.25">
      <c r="B5" s="99"/>
      <c r="C5" s="101"/>
      <c r="D5" s="102"/>
      <c r="E5" s="102"/>
      <c r="F5" s="102"/>
      <c r="G5" s="102"/>
      <c r="H5" s="102"/>
      <c r="I5" s="102"/>
      <c r="J5" s="99"/>
      <c r="K5" s="101"/>
      <c r="L5" s="102"/>
      <c r="M5" s="102"/>
      <c r="N5" s="102"/>
      <c r="O5" s="102"/>
      <c r="P5" s="102"/>
      <c r="Q5" s="102"/>
    </row>
    <row r="6" spans="1:17" s="3" customFormat="1" ht="17.100000000000001" customHeight="1" x14ac:dyDescent="0.25">
      <c r="B6" s="23"/>
      <c r="C6" s="23"/>
      <c r="D6" s="2"/>
      <c r="E6" s="2"/>
      <c r="F6" s="2"/>
      <c r="G6" s="2"/>
      <c r="H6" s="2"/>
      <c r="I6" s="2"/>
      <c r="J6" s="23"/>
      <c r="K6" s="23"/>
      <c r="L6" s="23"/>
      <c r="M6" s="2"/>
      <c r="N6" s="2"/>
      <c r="O6" s="2"/>
      <c r="P6" s="2"/>
      <c r="Q6" s="2"/>
    </row>
    <row r="7" spans="1:17" s="3" customFormat="1" ht="17.100000000000001" customHeight="1" x14ac:dyDescent="0.25">
      <c r="J7" s="95"/>
      <c r="K7" s="95"/>
      <c r="L7" s="95"/>
      <c r="M7" s="95"/>
      <c r="N7" s="95"/>
      <c r="O7" s="95"/>
      <c r="P7" s="95"/>
      <c r="Q7" s="95"/>
    </row>
    <row r="8" spans="1:17" s="3" customFormat="1" ht="28.35" customHeight="1" x14ac:dyDescent="0.25">
      <c r="B8" s="1" t="s">
        <v>12</v>
      </c>
      <c r="C8" s="103" t="s">
        <v>30</v>
      </c>
      <c r="D8" s="103"/>
      <c r="E8" s="103"/>
      <c r="F8" s="103"/>
      <c r="G8" s="103"/>
      <c r="H8" s="103"/>
      <c r="I8" s="83"/>
      <c r="J8" s="1" t="s">
        <v>12</v>
      </c>
      <c r="K8" s="103" t="str">
        <f>+C8</f>
        <v>MFP DEPARTEMENTAL A4 N&amp;B 35 ppm</v>
      </c>
      <c r="L8" s="103"/>
      <c r="M8" s="103"/>
      <c r="N8" s="103"/>
      <c r="O8" s="103"/>
      <c r="P8" s="103"/>
      <c r="Q8" s="103"/>
    </row>
    <row r="9" spans="1:17" s="3" customFormat="1" ht="17.100000000000001" customHeight="1" x14ac:dyDescent="0.25">
      <c r="J9" s="72"/>
      <c r="K9" s="72"/>
      <c r="L9" s="2"/>
      <c r="M9" s="2"/>
      <c r="N9" s="2"/>
      <c r="O9" s="2"/>
      <c r="P9" s="2"/>
      <c r="Q9" s="2"/>
    </row>
    <row r="10" spans="1:17" s="3" customFormat="1" ht="17.100000000000001" customHeight="1" x14ac:dyDescent="0.25">
      <c r="B10" s="95"/>
      <c r="C10" s="95"/>
      <c r="D10" s="95"/>
      <c r="E10" s="95"/>
      <c r="F10" s="95"/>
      <c r="G10" s="95"/>
      <c r="H10" s="95"/>
      <c r="I10" s="95"/>
    </row>
    <row r="11" spans="1:17" s="3" customFormat="1" ht="19.7" customHeight="1" x14ac:dyDescent="0.25">
      <c r="B11" s="86" t="s">
        <v>13</v>
      </c>
      <c r="C11" s="87"/>
      <c r="D11" s="87"/>
      <c r="E11" s="87"/>
      <c r="F11" s="87"/>
      <c r="G11" s="87"/>
      <c r="H11" s="87"/>
      <c r="I11" s="88"/>
      <c r="J11" s="89" t="s">
        <v>14</v>
      </c>
      <c r="K11" s="89"/>
      <c r="L11" s="89"/>
      <c r="M11" s="89"/>
      <c r="N11" s="89"/>
      <c r="O11" s="89"/>
      <c r="P11" s="89"/>
      <c r="Q11" s="89"/>
    </row>
    <row r="12" spans="1:17" s="3" customFormat="1" ht="19.7" customHeight="1" x14ac:dyDescent="0.25">
      <c r="B12" s="91" t="s">
        <v>15</v>
      </c>
      <c r="C12" s="92"/>
      <c r="D12" s="12" t="s">
        <v>16</v>
      </c>
      <c r="E12" s="12" t="str">
        <f>Accueil!$B$19</f>
        <v>-</v>
      </c>
      <c r="F12" s="12" t="str">
        <f>Accueil!$C$19</f>
        <v>-</v>
      </c>
      <c r="G12" s="12" t="str">
        <f>Accueil!$D$19</f>
        <v>LOA 12 Trimestres</v>
      </c>
      <c r="H12" s="12" t="str">
        <f>Accueil!$E$19</f>
        <v>LOA 16 Trimestres</v>
      </c>
      <c r="I12" s="12" t="str">
        <f>Accueil!$F$19</f>
        <v>LOA 20 Trimestres</v>
      </c>
      <c r="J12" s="9" t="s">
        <v>17</v>
      </c>
      <c r="K12" s="9" t="s">
        <v>18</v>
      </c>
      <c r="L12" s="9" t="s">
        <v>16</v>
      </c>
      <c r="M12" s="9" t="str">
        <f>Accueil!$B$19</f>
        <v>-</v>
      </c>
      <c r="N12" s="9" t="str">
        <f>Accueil!$C$19</f>
        <v>-</v>
      </c>
      <c r="O12" s="9" t="str">
        <f>Accueil!$D$19</f>
        <v>LOA 12 Trimestres</v>
      </c>
      <c r="P12" s="9" t="str">
        <f>Accueil!$E$19</f>
        <v>LOA 16 Trimestres</v>
      </c>
      <c r="Q12" s="9" t="str">
        <f>Accueil!$F$19</f>
        <v>LOA 20 Trimestres</v>
      </c>
    </row>
    <row r="13" spans="1:17" s="3" customFormat="1" ht="19.7" customHeight="1" x14ac:dyDescent="0.25">
      <c r="B13" s="93" t="str">
        <f>"Equipement n°" &amp;$A$4</f>
        <v>Equipement n°2</v>
      </c>
      <c r="C13" s="94"/>
      <c r="D13" s="30"/>
      <c r="E13" s="30"/>
      <c r="F13" s="30"/>
      <c r="G13" s="30"/>
      <c r="H13" s="30"/>
      <c r="I13" s="30"/>
      <c r="J13" s="1" t="str">
        <f>"Equipement n°" &amp;$A$4</f>
        <v>Equipement n°2</v>
      </c>
      <c r="K13" s="1">
        <v>1</v>
      </c>
      <c r="L13" s="30">
        <f>D13*K13</f>
        <v>0</v>
      </c>
      <c r="M13" s="30">
        <f>E13*K13</f>
        <v>0</v>
      </c>
      <c r="N13" s="30">
        <f>F13*K13</f>
        <v>0</v>
      </c>
      <c r="O13" s="30">
        <f>G13*K13</f>
        <v>0</v>
      </c>
      <c r="P13" s="30">
        <f>H13*K13</f>
        <v>0</v>
      </c>
      <c r="Q13" s="30">
        <f>I13*K13</f>
        <v>0</v>
      </c>
    </row>
    <row r="14" spans="1:17" s="3" customFormat="1" ht="19.7" customHeight="1" x14ac:dyDescent="0.25">
      <c r="B14" s="93" t="s">
        <v>19</v>
      </c>
      <c r="C14" s="94"/>
      <c r="D14" s="30"/>
      <c r="E14" s="30"/>
      <c r="F14" s="30"/>
      <c r="G14" s="30"/>
      <c r="H14" s="30"/>
      <c r="I14" s="30"/>
      <c r="J14" s="1" t="s">
        <v>19</v>
      </c>
      <c r="K14" s="1">
        <v>1</v>
      </c>
      <c r="L14" s="30">
        <f t="shared" ref="L14:L16" si="0">D14*K14</f>
        <v>0</v>
      </c>
      <c r="M14" s="30">
        <f t="shared" ref="M14:M16" si="1">E14*K14</f>
        <v>0</v>
      </c>
      <c r="N14" s="30">
        <f t="shared" ref="N14:N16" si="2">F14*K14</f>
        <v>0</v>
      </c>
      <c r="O14" s="30">
        <f t="shared" ref="O14:O16" si="3">G14*K14</f>
        <v>0</v>
      </c>
      <c r="P14" s="30">
        <f t="shared" ref="P14:P16" si="4">H14*K14</f>
        <v>0</v>
      </c>
      <c r="Q14" s="30">
        <f t="shared" ref="Q14:Q16" si="5">I14*K14</f>
        <v>0</v>
      </c>
    </row>
    <row r="15" spans="1:17" s="3" customFormat="1" ht="19.7" customHeight="1" x14ac:dyDescent="0.25">
      <c r="B15" s="93" t="s">
        <v>28</v>
      </c>
      <c r="C15" s="94"/>
      <c r="D15" s="30"/>
      <c r="E15" s="30"/>
      <c r="F15" s="30"/>
      <c r="G15" s="30"/>
      <c r="H15" s="30"/>
      <c r="I15" s="30"/>
      <c r="J15" s="8" t="s">
        <v>28</v>
      </c>
      <c r="K15" s="1">
        <v>0</v>
      </c>
      <c r="L15" s="30">
        <f t="shared" si="0"/>
        <v>0</v>
      </c>
      <c r="M15" s="30">
        <f t="shared" si="1"/>
        <v>0</v>
      </c>
      <c r="N15" s="30">
        <f t="shared" si="2"/>
        <v>0</v>
      </c>
      <c r="O15" s="30">
        <f t="shared" si="3"/>
        <v>0</v>
      </c>
      <c r="P15" s="30">
        <f t="shared" si="4"/>
        <v>0</v>
      </c>
      <c r="Q15" s="30">
        <f t="shared" si="5"/>
        <v>0</v>
      </c>
    </row>
    <row r="16" spans="1:17" s="3" customFormat="1" ht="19.7" customHeight="1" x14ac:dyDescent="0.25">
      <c r="B16" s="93" t="s">
        <v>29</v>
      </c>
      <c r="C16" s="94"/>
      <c r="D16" s="30"/>
      <c r="E16" s="30"/>
      <c r="F16" s="30"/>
      <c r="G16" s="30"/>
      <c r="H16" s="30"/>
      <c r="I16" s="30"/>
      <c r="J16" s="8" t="s">
        <v>29</v>
      </c>
      <c r="K16" s="1">
        <v>1</v>
      </c>
      <c r="L16" s="30">
        <f t="shared" si="0"/>
        <v>0</v>
      </c>
      <c r="M16" s="30">
        <f t="shared" si="1"/>
        <v>0</v>
      </c>
      <c r="N16" s="30">
        <f t="shared" si="2"/>
        <v>0</v>
      </c>
      <c r="O16" s="30">
        <f t="shared" si="3"/>
        <v>0</v>
      </c>
      <c r="P16" s="30">
        <f t="shared" si="4"/>
        <v>0</v>
      </c>
      <c r="Q16" s="30">
        <f t="shared" si="5"/>
        <v>0</v>
      </c>
    </row>
    <row r="17" spans="1:17" s="3" customFormat="1" ht="19.7" customHeight="1" x14ac:dyDescent="0.25">
      <c r="B17" s="93" t="s">
        <v>32</v>
      </c>
      <c r="C17" s="94"/>
      <c r="D17" s="30"/>
      <c r="E17" s="30"/>
      <c r="F17" s="30"/>
      <c r="G17" s="30"/>
      <c r="H17" s="30"/>
      <c r="I17" s="30"/>
      <c r="J17" s="8" t="s">
        <v>32</v>
      </c>
      <c r="K17" s="1">
        <v>0</v>
      </c>
      <c r="L17" s="30">
        <f t="shared" ref="L17" si="6">D17*K17</f>
        <v>0</v>
      </c>
      <c r="M17" s="30">
        <f t="shared" ref="M17" si="7">E17*K17</f>
        <v>0</v>
      </c>
      <c r="N17" s="30">
        <f t="shared" ref="N17" si="8">F17*K17</f>
        <v>0</v>
      </c>
      <c r="O17" s="30">
        <f t="shared" ref="O17" si="9">G17*K17</f>
        <v>0</v>
      </c>
      <c r="P17" s="30">
        <f t="shared" ref="P17" si="10">H17*K17</f>
        <v>0</v>
      </c>
      <c r="Q17" s="30">
        <f t="shared" ref="Q17" si="11">I17*K17</f>
        <v>0</v>
      </c>
    </row>
    <row r="18" spans="1:17" s="3" customFormat="1" ht="19.7" customHeight="1" x14ac:dyDescent="0.25">
      <c r="B18" s="93" t="s">
        <v>82</v>
      </c>
      <c r="C18" s="94"/>
      <c r="D18" s="30"/>
      <c r="E18" s="30"/>
      <c r="F18" s="30"/>
      <c r="G18" s="30"/>
      <c r="H18" s="30"/>
      <c r="I18" s="30"/>
      <c r="J18" s="8" t="s">
        <v>72</v>
      </c>
      <c r="K18" s="1">
        <v>0</v>
      </c>
      <c r="L18" s="30">
        <f t="shared" ref="L18" si="12">D18*K18</f>
        <v>0</v>
      </c>
      <c r="M18" s="30">
        <f t="shared" ref="M18" si="13">E18*K18</f>
        <v>0</v>
      </c>
      <c r="N18" s="30">
        <f t="shared" ref="N18" si="14">F18*K18</f>
        <v>0</v>
      </c>
      <c r="O18" s="30">
        <f t="shared" ref="O18" si="15">G18*K18</f>
        <v>0</v>
      </c>
      <c r="P18" s="30">
        <f t="shared" ref="P18" si="16">H18*K18</f>
        <v>0</v>
      </c>
      <c r="Q18" s="30">
        <f t="shared" ref="Q18" si="17">I18*K18</f>
        <v>0</v>
      </c>
    </row>
    <row r="19" spans="1:17" s="3" customFormat="1" ht="19.7" customHeight="1" x14ac:dyDescent="0.25">
      <c r="J19" s="83" t="s">
        <v>20</v>
      </c>
      <c r="K19" s="84"/>
      <c r="L19" s="35">
        <f>SUM(L13:L18)</f>
        <v>0</v>
      </c>
      <c r="M19" s="10"/>
      <c r="N19" s="10"/>
      <c r="O19" s="10"/>
      <c r="P19" s="10"/>
      <c r="Q19" s="10"/>
    </row>
    <row r="20" spans="1:17" s="3" customFormat="1" ht="19.7" customHeight="1" x14ac:dyDescent="0.25">
      <c r="B20" s="73" t="s">
        <v>21</v>
      </c>
      <c r="C20" s="74"/>
      <c r="D20" s="74"/>
      <c r="E20" s="74"/>
      <c r="F20" s="74"/>
      <c r="G20" s="74"/>
      <c r="H20" s="74"/>
      <c r="I20" s="75"/>
      <c r="J20" s="83" t="str">
        <f>IF(Accueil!B19="Oui","SOMME DES LOYERS LOA 4 T","-")</f>
        <v>-</v>
      </c>
      <c r="K20" s="84"/>
      <c r="L20" s="13"/>
      <c r="M20" s="36">
        <f>SUM(M13:M17)</f>
        <v>0</v>
      </c>
      <c r="N20" s="10"/>
      <c r="O20" s="10"/>
      <c r="P20" s="10"/>
      <c r="Q20" s="10"/>
    </row>
    <row r="21" spans="1:17" s="3" customFormat="1" ht="17.100000000000001" customHeight="1" x14ac:dyDescent="0.25">
      <c r="B21" s="76" t="s">
        <v>22</v>
      </c>
      <c r="C21" s="77"/>
      <c r="D21" s="77"/>
      <c r="E21" s="77"/>
      <c r="F21" s="77"/>
      <c r="G21" s="78"/>
      <c r="H21" s="32" t="s">
        <v>23</v>
      </c>
      <c r="I21" s="31"/>
      <c r="J21" s="83" t="str">
        <f>IF(Accueil!C21="Oui","SOMME DES LOYERS LOA 4 T","-")</f>
        <v>-</v>
      </c>
      <c r="K21" s="84"/>
      <c r="L21" s="13"/>
      <c r="M21" s="10"/>
      <c r="N21" s="36">
        <f>SUM(N13:N17)</f>
        <v>0</v>
      </c>
      <c r="O21" s="10"/>
      <c r="P21" s="10"/>
      <c r="Q21" s="10"/>
    </row>
    <row r="22" spans="1:17" s="3" customFormat="1" ht="17.100000000000001" customHeight="1" x14ac:dyDescent="0.25">
      <c r="B22" s="79" t="s">
        <v>24</v>
      </c>
      <c r="C22" s="80"/>
      <c r="D22" s="80"/>
      <c r="E22" s="80"/>
      <c r="F22" s="80"/>
      <c r="G22" s="81"/>
      <c r="H22" s="32" t="s">
        <v>23</v>
      </c>
      <c r="I22" s="31"/>
      <c r="J22" s="85" t="str">
        <f>IF(Accueil!$D$18="Oui","SOMME DES LOYERS LOA 12 T","-")</f>
        <v>SOMME DES LOYERS LOA 12 T</v>
      </c>
      <c r="K22" s="84"/>
      <c r="L22" s="13"/>
      <c r="M22" s="10"/>
      <c r="N22" s="10"/>
      <c r="O22" s="36">
        <f>SUM(O13:O18)</f>
        <v>0</v>
      </c>
      <c r="P22" s="10"/>
      <c r="Q22" s="10"/>
    </row>
    <row r="23" spans="1:17" s="3" customFormat="1" ht="17.100000000000001" customHeight="1" x14ac:dyDescent="0.25">
      <c r="B23" s="33"/>
      <c r="C23" s="33"/>
      <c r="D23" s="33"/>
      <c r="E23" s="33"/>
      <c r="F23" s="33"/>
      <c r="G23" s="33"/>
      <c r="H23" s="33"/>
      <c r="I23" s="33"/>
      <c r="J23" s="85" t="str">
        <f>IF(Accueil!E18="Oui","SOMME DES LOYERS LOA 16 T","-")</f>
        <v>SOMME DES LOYERS LOA 16 T</v>
      </c>
      <c r="K23" s="84"/>
      <c r="L23" s="13"/>
      <c r="M23" s="10"/>
      <c r="N23" s="10"/>
      <c r="O23" s="10"/>
      <c r="P23" s="37">
        <f>SUM(P13:P18)</f>
        <v>0</v>
      </c>
      <c r="Q23" s="10"/>
    </row>
    <row r="24" spans="1:17" s="3" customFormat="1" ht="17.100000000000001" customHeight="1" x14ac:dyDescent="0.25">
      <c r="B24" s="82" t="s">
        <v>25</v>
      </c>
      <c r="C24" s="82"/>
      <c r="D24" s="82"/>
      <c r="E24" s="82"/>
      <c r="F24" s="82"/>
      <c r="G24" s="82"/>
      <c r="H24" s="82"/>
      <c r="I24" s="82"/>
      <c r="J24" s="85" t="str">
        <f>IF(Accueil!$F$18="Oui","SOMME DES LOYERS LOA 20 T","-")</f>
        <v>SOMME DES LOYERS LOA 20 T</v>
      </c>
      <c r="K24" s="84"/>
      <c r="L24" s="13"/>
      <c r="M24" s="10"/>
      <c r="N24" s="10"/>
      <c r="O24" s="10"/>
      <c r="P24" s="10"/>
      <c r="Q24" s="36">
        <f>SUM(Q13:Q18)</f>
        <v>0</v>
      </c>
    </row>
    <row r="25" spans="1:17" s="3" customFormat="1" ht="17.100000000000001" customHeight="1" x14ac:dyDescent="0.25"/>
    <row r="26" spans="1:17" s="3" customFormat="1" ht="17.100000000000001" customHeight="1" x14ac:dyDescent="0.25">
      <c r="B26" s="155" t="s">
        <v>91</v>
      </c>
      <c r="C26" s="155"/>
      <c r="D26" s="155"/>
      <c r="E26" s="155"/>
      <c r="F26" s="155"/>
      <c r="G26" s="155"/>
      <c r="H26" s="155"/>
      <c r="I26" s="155"/>
    </row>
    <row r="27" spans="1:17" s="3" customFormat="1" ht="17.100000000000001" customHeight="1" x14ac:dyDescent="0.25">
      <c r="B27" s="155"/>
      <c r="C27" s="155"/>
      <c r="D27" s="155"/>
      <c r="E27" s="155"/>
      <c r="F27" s="155"/>
      <c r="G27" s="155"/>
      <c r="H27" s="155"/>
      <c r="I27" s="155"/>
    </row>
    <row r="28" spans="1:17" s="3" customFormat="1" ht="17.100000000000001" customHeight="1" x14ac:dyDescent="0.25">
      <c r="A28"/>
      <c r="I28"/>
    </row>
    <row r="29" spans="1:17" s="3" customFormat="1" ht="17.100000000000001" customHeight="1" x14ac:dyDescent="0.25">
      <c r="A29"/>
      <c r="I29"/>
    </row>
    <row r="30" spans="1:17" s="3" customFormat="1" ht="17.100000000000001" customHeight="1" x14ac:dyDescent="0.25">
      <c r="A30"/>
      <c r="I30"/>
    </row>
    <row r="31" spans="1:17" x14ac:dyDescent="0.25">
      <c r="Q31" s="3"/>
    </row>
    <row r="32" spans="1:17" x14ac:dyDescent="0.25">
      <c r="Q32" s="3"/>
    </row>
    <row r="33" spans="17:17" x14ac:dyDescent="0.25">
      <c r="Q33" s="3"/>
    </row>
    <row r="34" spans="17:17" x14ac:dyDescent="0.25">
      <c r="Q34" s="3"/>
    </row>
  </sheetData>
  <mergeCells count="35">
    <mergeCell ref="B26:I27"/>
    <mergeCell ref="B10:I10"/>
    <mergeCell ref="B1:I1"/>
    <mergeCell ref="J1:Q1"/>
    <mergeCell ref="B2:I2"/>
    <mergeCell ref="J2:Q2"/>
    <mergeCell ref="B4:B5"/>
    <mergeCell ref="C4:C5"/>
    <mergeCell ref="D4:I5"/>
    <mergeCell ref="J4:J5"/>
    <mergeCell ref="K4:K5"/>
    <mergeCell ref="L4:Q5"/>
    <mergeCell ref="J7:Q7"/>
    <mergeCell ref="C8:I8"/>
    <mergeCell ref="K8:Q8"/>
    <mergeCell ref="J9:K9"/>
    <mergeCell ref="B11:I11"/>
    <mergeCell ref="J11:Q11"/>
    <mergeCell ref="J19:K19"/>
    <mergeCell ref="J20:K20"/>
    <mergeCell ref="J21:K21"/>
    <mergeCell ref="B12:C12"/>
    <mergeCell ref="B13:C13"/>
    <mergeCell ref="B14:C14"/>
    <mergeCell ref="B15:C15"/>
    <mergeCell ref="B16:C16"/>
    <mergeCell ref="B17:C17"/>
    <mergeCell ref="B18:C18"/>
    <mergeCell ref="B22:G22"/>
    <mergeCell ref="B24:I24"/>
    <mergeCell ref="J22:K22"/>
    <mergeCell ref="J23:K23"/>
    <mergeCell ref="J24:K24"/>
    <mergeCell ref="B20:I20"/>
    <mergeCell ref="B21:G21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F146C-7CE7-4F30-8076-DD1A35325C87}">
  <sheetPr>
    <tabColor theme="7" tint="-0.499984740745262"/>
  </sheetPr>
  <dimension ref="A1:Q35"/>
  <sheetViews>
    <sheetView view="pageLayout" topLeftCell="A4" zoomScale="90" zoomScalePageLayoutView="90" workbookViewId="0">
      <selection activeCell="B28" sqref="B28:I29"/>
    </sheetView>
  </sheetViews>
  <sheetFormatPr baseColWidth="10" defaultColWidth="11.42578125" defaultRowHeight="15" x14ac:dyDescent="0.25"/>
  <cols>
    <col min="1" max="1" width="4.140625" bestFit="1" customWidth="1"/>
    <col min="2" max="2" width="19.140625" style="3" customWidth="1"/>
    <col min="3" max="3" width="16.140625" style="3" customWidth="1"/>
    <col min="4" max="8" width="16.42578125" style="3" customWidth="1"/>
    <col min="9" max="9" width="16.42578125" customWidth="1"/>
    <col min="10" max="10" width="29.28515625" style="3" customWidth="1"/>
    <col min="11" max="11" width="11.140625" style="3" bestFit="1" customWidth="1"/>
    <col min="12" max="12" width="19.5703125" style="3" customWidth="1"/>
    <col min="13" max="13" width="9.7109375" style="3" customWidth="1"/>
    <col min="14" max="14" width="9" style="3" customWidth="1"/>
    <col min="15" max="16" width="17.42578125" style="3" customWidth="1"/>
    <col min="17" max="17" width="17.42578125" customWidth="1"/>
  </cols>
  <sheetData>
    <row r="1" spans="1:17" s="3" customFormat="1" ht="17.100000000000001" customHeight="1" x14ac:dyDescent="0.25">
      <c r="B1" s="96" t="str">
        <f>Accueil!A7</f>
        <v>AO-Notaires-Aime-la-Plagne-Tarentaise_2024</v>
      </c>
      <c r="C1" s="96"/>
      <c r="D1" s="96"/>
      <c r="E1" s="96"/>
      <c r="F1" s="96"/>
      <c r="G1" s="96"/>
      <c r="H1" s="96"/>
      <c r="I1" s="96"/>
      <c r="J1" s="96" t="str">
        <f>Accueil!A7</f>
        <v>AO-Notaires-Aime-la-Plagne-Tarentaise_2024</v>
      </c>
      <c r="K1" s="96"/>
      <c r="L1" s="96"/>
      <c r="M1" s="96"/>
      <c r="N1" s="96"/>
      <c r="O1" s="96"/>
      <c r="P1" s="96"/>
      <c r="Q1" s="96"/>
    </row>
    <row r="2" spans="1:17" s="3" customFormat="1" ht="17.100000000000001" customHeight="1" x14ac:dyDescent="0.25">
      <c r="B2" s="97" t="s">
        <v>9</v>
      </c>
      <c r="C2" s="97"/>
      <c r="D2" s="97"/>
      <c r="E2" s="97"/>
      <c r="F2" s="97"/>
      <c r="G2" s="97"/>
      <c r="H2" s="97"/>
      <c r="I2" s="97"/>
      <c r="J2" s="97" t="s">
        <v>10</v>
      </c>
      <c r="K2" s="97"/>
      <c r="L2" s="97"/>
      <c r="M2" s="97"/>
      <c r="N2" s="97"/>
      <c r="O2" s="97"/>
      <c r="P2" s="97"/>
      <c r="Q2" s="97"/>
    </row>
    <row r="3" spans="1:17" s="3" customFormat="1" ht="17.100000000000001" customHeight="1" thickBot="1" x14ac:dyDescent="0.3"/>
    <row r="4" spans="1:17" s="3" customFormat="1" ht="17.100000000000001" customHeight="1" x14ac:dyDescent="0.25">
      <c r="A4" s="7">
        <v>3</v>
      </c>
      <c r="B4" s="98" t="str">
        <f>"EQUIPEMENT N°" &amp;$A$4</f>
        <v>EQUIPEMENT N°3</v>
      </c>
      <c r="C4" s="100" t="s">
        <v>11</v>
      </c>
      <c r="D4" s="102">
        <f>+A4</f>
        <v>3</v>
      </c>
      <c r="E4" s="102"/>
      <c r="F4" s="102"/>
      <c r="G4" s="102"/>
      <c r="H4" s="102"/>
      <c r="I4" s="102"/>
      <c r="J4" s="98" t="str">
        <f>"EQUIPEMENT N°" &amp;$A$4</f>
        <v>EQUIPEMENT N°3</v>
      </c>
      <c r="K4" s="100" t="s">
        <v>11</v>
      </c>
      <c r="L4" s="102">
        <f>+I4</f>
        <v>0</v>
      </c>
      <c r="M4" s="102"/>
      <c r="N4" s="102"/>
      <c r="O4" s="102"/>
      <c r="P4" s="102"/>
      <c r="Q4" s="102"/>
    </row>
    <row r="5" spans="1:17" s="3" customFormat="1" ht="18.75" customHeight="1" x14ac:dyDescent="0.25">
      <c r="B5" s="99"/>
      <c r="C5" s="101"/>
      <c r="D5" s="102"/>
      <c r="E5" s="102"/>
      <c r="F5" s="102"/>
      <c r="G5" s="102"/>
      <c r="H5" s="102"/>
      <c r="I5" s="102"/>
      <c r="J5" s="99"/>
      <c r="K5" s="101"/>
      <c r="L5" s="102"/>
      <c r="M5" s="102"/>
      <c r="N5" s="102"/>
      <c r="O5" s="102"/>
      <c r="P5" s="102"/>
      <c r="Q5" s="102"/>
    </row>
    <row r="6" spans="1:17" s="3" customFormat="1" ht="17.100000000000001" customHeight="1" x14ac:dyDescent="0.25">
      <c r="J6" s="95"/>
      <c r="K6" s="95"/>
      <c r="L6" s="95"/>
      <c r="M6" s="95"/>
      <c r="N6" s="95"/>
      <c r="O6" s="95"/>
      <c r="P6" s="95"/>
      <c r="Q6" s="95"/>
    </row>
    <row r="7" spans="1:17" s="3" customFormat="1" ht="28.35" customHeight="1" x14ac:dyDescent="0.25">
      <c r="B7" s="1" t="s">
        <v>12</v>
      </c>
      <c r="C7" s="103" t="s">
        <v>34</v>
      </c>
      <c r="D7" s="103"/>
      <c r="E7" s="103"/>
      <c r="F7" s="103"/>
      <c r="G7" s="103"/>
      <c r="H7" s="103"/>
      <c r="I7" s="83"/>
      <c r="J7" s="1" t="s">
        <v>12</v>
      </c>
      <c r="K7" s="103" t="str">
        <f>+C7</f>
        <v>MFP DEPARTMENTAL A3 COULEUR 45 ppm</v>
      </c>
      <c r="L7" s="103"/>
      <c r="M7" s="103"/>
      <c r="N7" s="103"/>
      <c r="O7" s="103"/>
      <c r="P7" s="103"/>
      <c r="Q7" s="103"/>
    </row>
    <row r="8" spans="1:17" s="3" customFormat="1" ht="17.100000000000001" customHeight="1" x14ac:dyDescent="0.25">
      <c r="B8" s="95"/>
      <c r="C8" s="95"/>
      <c r="D8" s="95"/>
      <c r="E8" s="95"/>
      <c r="F8" s="95"/>
      <c r="G8" s="95"/>
      <c r="H8" s="95"/>
      <c r="I8" s="95"/>
    </row>
    <row r="9" spans="1:17" s="3" customFormat="1" ht="19.7" customHeight="1" x14ac:dyDescent="0.25">
      <c r="B9" s="86" t="s">
        <v>13</v>
      </c>
      <c r="C9" s="87"/>
      <c r="D9" s="87"/>
      <c r="E9" s="87"/>
      <c r="F9" s="87"/>
      <c r="G9" s="87"/>
      <c r="H9" s="87"/>
      <c r="I9" s="88"/>
      <c r="J9" s="89" t="s">
        <v>14</v>
      </c>
      <c r="K9" s="89"/>
      <c r="L9" s="89"/>
      <c r="M9" s="89"/>
      <c r="N9" s="89"/>
      <c r="O9" s="89"/>
      <c r="P9" s="89"/>
      <c r="Q9" s="89"/>
    </row>
    <row r="10" spans="1:17" s="3" customFormat="1" ht="19.7" customHeight="1" x14ac:dyDescent="0.25">
      <c r="B10" s="91" t="s">
        <v>15</v>
      </c>
      <c r="C10" s="92"/>
      <c r="D10" s="12" t="s">
        <v>16</v>
      </c>
      <c r="E10" s="12" t="str">
        <f>Accueil!$B$19</f>
        <v>-</v>
      </c>
      <c r="F10" s="12" t="str">
        <f>Accueil!$C$19</f>
        <v>-</v>
      </c>
      <c r="G10" s="12" t="str">
        <f>Accueil!$D$19</f>
        <v>LOA 12 Trimestres</v>
      </c>
      <c r="H10" s="12" t="str">
        <f>Accueil!$E$19</f>
        <v>LOA 16 Trimestres</v>
      </c>
      <c r="I10" s="12" t="str">
        <f>Accueil!$F$19</f>
        <v>LOA 20 Trimestres</v>
      </c>
      <c r="J10" s="9" t="s">
        <v>17</v>
      </c>
      <c r="K10" s="9" t="s">
        <v>18</v>
      </c>
      <c r="L10" s="9" t="s">
        <v>16</v>
      </c>
      <c r="M10" s="9" t="str">
        <f>Accueil!$B$19</f>
        <v>-</v>
      </c>
      <c r="N10" s="9" t="str">
        <f>Accueil!$C$19</f>
        <v>-</v>
      </c>
      <c r="O10" s="9" t="str">
        <f>Accueil!$D$19</f>
        <v>LOA 12 Trimestres</v>
      </c>
      <c r="P10" s="9" t="str">
        <f>Accueil!$E$19</f>
        <v>LOA 16 Trimestres</v>
      </c>
      <c r="Q10" s="9" t="str">
        <f>Accueil!$F$19</f>
        <v>LOA 20 Trimestres</v>
      </c>
    </row>
    <row r="11" spans="1:17" s="3" customFormat="1" ht="19.7" customHeight="1" x14ac:dyDescent="0.25">
      <c r="B11" s="93" t="str">
        <f>"Equipement n°" &amp;$A$4</f>
        <v>Equipement n°3</v>
      </c>
      <c r="C11" s="94"/>
      <c r="D11" s="30"/>
      <c r="E11" s="30"/>
      <c r="F11" s="30"/>
      <c r="G11" s="30"/>
      <c r="H11" s="30"/>
      <c r="I11" s="30"/>
      <c r="J11" s="1" t="str">
        <f>"Equipement n°" &amp;$A$4</f>
        <v>Equipement n°3</v>
      </c>
      <c r="K11" s="1">
        <v>1</v>
      </c>
      <c r="L11" s="30">
        <f>D11*K11</f>
        <v>0</v>
      </c>
      <c r="M11" s="30">
        <f>E11*K11</f>
        <v>0</v>
      </c>
      <c r="N11" s="30">
        <f>F11*K11</f>
        <v>0</v>
      </c>
      <c r="O11" s="30">
        <f>G11*K11</f>
        <v>0</v>
      </c>
      <c r="P11" s="30">
        <f>H11*K11</f>
        <v>0</v>
      </c>
      <c r="Q11" s="30">
        <f>I11*K11</f>
        <v>0</v>
      </c>
    </row>
    <row r="12" spans="1:17" s="3" customFormat="1" ht="19.7" customHeight="1" x14ac:dyDescent="0.25">
      <c r="B12" s="93" t="s">
        <v>31</v>
      </c>
      <c r="C12" s="94"/>
      <c r="D12" s="30"/>
      <c r="E12" s="30"/>
      <c r="F12" s="30"/>
      <c r="G12" s="30"/>
      <c r="H12" s="30"/>
      <c r="I12" s="30"/>
      <c r="J12" s="1" t="s">
        <v>31</v>
      </c>
      <c r="K12" s="1">
        <v>0</v>
      </c>
      <c r="L12" s="30">
        <f t="shared" ref="L12" si="0">D12*K12</f>
        <v>0</v>
      </c>
      <c r="M12" s="30">
        <f t="shared" ref="M12" si="1">E12*K12</f>
        <v>0</v>
      </c>
      <c r="N12" s="30">
        <f t="shared" ref="N12" si="2">F12*K12</f>
        <v>0</v>
      </c>
      <c r="O12" s="30">
        <f t="shared" ref="O12" si="3">G12*K12</f>
        <v>0</v>
      </c>
      <c r="P12" s="30">
        <f t="shared" ref="P12" si="4">H12*K12</f>
        <v>0</v>
      </c>
      <c r="Q12" s="30">
        <f t="shared" ref="Q12" si="5">I12*K12</f>
        <v>0</v>
      </c>
    </row>
    <row r="13" spans="1:17" s="3" customFormat="1" ht="19.7" customHeight="1" x14ac:dyDescent="0.25">
      <c r="B13" s="93" t="s">
        <v>83</v>
      </c>
      <c r="C13" s="94"/>
      <c r="D13" s="30"/>
      <c r="E13" s="30"/>
      <c r="F13" s="30"/>
      <c r="G13" s="30"/>
      <c r="H13" s="30"/>
      <c r="I13" s="30"/>
      <c r="J13" s="1" t="str">
        <f>+B13</f>
        <v>Bac Gde Capacité papier INTERNE</v>
      </c>
      <c r="K13" s="1">
        <v>1</v>
      </c>
      <c r="L13" s="30">
        <f t="shared" ref="L13" si="6">D13*K13</f>
        <v>0</v>
      </c>
      <c r="M13" s="30">
        <f t="shared" ref="M13" si="7">E13*K13</f>
        <v>0</v>
      </c>
      <c r="N13" s="30">
        <f t="shared" ref="N13" si="8">F13*K13</f>
        <v>0</v>
      </c>
      <c r="O13" s="30">
        <f t="shared" ref="O13" si="9">G13*K13</f>
        <v>0</v>
      </c>
      <c r="P13" s="30">
        <f t="shared" ref="P13" si="10">H13*K13</f>
        <v>0</v>
      </c>
      <c r="Q13" s="30">
        <f t="shared" ref="Q13" si="11">I13*K13</f>
        <v>0</v>
      </c>
    </row>
    <row r="14" spans="1:17" s="3" customFormat="1" ht="19.7" customHeight="1" x14ac:dyDescent="0.25">
      <c r="B14" s="93" t="s">
        <v>84</v>
      </c>
      <c r="C14" s="94"/>
      <c r="D14" s="30"/>
      <c r="E14" s="30"/>
      <c r="F14" s="30"/>
      <c r="G14" s="30"/>
      <c r="H14" s="30"/>
      <c r="I14" s="30"/>
      <c r="J14" s="1" t="str">
        <f>+B14</f>
        <v>Bac Gde Capacité papier LATERAL</v>
      </c>
      <c r="K14" s="1">
        <v>0</v>
      </c>
      <c r="L14" s="30">
        <f t="shared" ref="L14" si="12">D14*K14</f>
        <v>0</v>
      </c>
      <c r="M14" s="30">
        <f t="shared" ref="M14" si="13">E14*K14</f>
        <v>0</v>
      </c>
      <c r="N14" s="30">
        <f t="shared" ref="N14" si="14">F14*K14</f>
        <v>0</v>
      </c>
      <c r="O14" s="30">
        <f t="shared" ref="O14" si="15">G14*K14</f>
        <v>0</v>
      </c>
      <c r="P14" s="30">
        <f t="shared" ref="P14" si="16">H14*K14</f>
        <v>0</v>
      </c>
      <c r="Q14" s="30">
        <f t="shared" ref="Q14" si="17">I14*K14</f>
        <v>0</v>
      </c>
    </row>
    <row r="15" spans="1:17" s="3" customFormat="1" ht="26.25" customHeight="1" x14ac:dyDescent="0.25">
      <c r="B15" s="93" t="s">
        <v>28</v>
      </c>
      <c r="C15" s="94"/>
      <c r="D15" s="30"/>
      <c r="E15" s="30"/>
      <c r="F15" s="30"/>
      <c r="G15" s="30"/>
      <c r="H15" s="30"/>
      <c r="I15" s="30"/>
      <c r="J15" s="8" t="s">
        <v>28</v>
      </c>
      <c r="K15" s="1">
        <v>0</v>
      </c>
      <c r="L15" s="30">
        <f>D15*K15</f>
        <v>0</v>
      </c>
      <c r="M15" s="30">
        <f>E15*K15</f>
        <v>0</v>
      </c>
      <c r="N15" s="30">
        <f>F15*K15</f>
        <v>0</v>
      </c>
      <c r="O15" s="30">
        <f>G15*K15</f>
        <v>0</v>
      </c>
      <c r="P15" s="30">
        <f>H15*K15</f>
        <v>0</v>
      </c>
      <c r="Q15" s="30">
        <f>I15*K15</f>
        <v>0</v>
      </c>
    </row>
    <row r="16" spans="1:17" s="3" customFormat="1" ht="27.75" customHeight="1" x14ac:dyDescent="0.25">
      <c r="B16" s="93" t="s">
        <v>29</v>
      </c>
      <c r="C16" s="94"/>
      <c r="D16" s="30"/>
      <c r="E16" s="30"/>
      <c r="F16" s="30"/>
      <c r="G16" s="30"/>
      <c r="H16" s="30"/>
      <c r="I16" s="30"/>
      <c r="J16" s="8" t="s">
        <v>29</v>
      </c>
      <c r="K16" s="1">
        <v>0</v>
      </c>
      <c r="L16" s="30">
        <f>D16*K16</f>
        <v>0</v>
      </c>
      <c r="M16" s="30">
        <f>E16*K16</f>
        <v>0</v>
      </c>
      <c r="N16" s="30">
        <f>F16*K16</f>
        <v>0</v>
      </c>
      <c r="O16" s="30">
        <f>G16*K16</f>
        <v>0</v>
      </c>
      <c r="P16" s="30">
        <f>H16*K16</f>
        <v>0</v>
      </c>
      <c r="Q16" s="30">
        <f>I16*K16</f>
        <v>0</v>
      </c>
    </row>
    <row r="17" spans="1:17" s="3" customFormat="1" ht="19.7" customHeight="1" x14ac:dyDescent="0.25">
      <c r="B17" s="93" t="s">
        <v>32</v>
      </c>
      <c r="C17" s="94"/>
      <c r="D17" s="30"/>
      <c r="E17" s="30"/>
      <c r="F17" s="30"/>
      <c r="G17" s="30"/>
      <c r="H17" s="30"/>
      <c r="I17" s="30"/>
      <c r="J17" s="8" t="s">
        <v>32</v>
      </c>
      <c r="K17" s="1">
        <v>0</v>
      </c>
      <c r="L17" s="30">
        <f>D18*K17</f>
        <v>0</v>
      </c>
      <c r="M17" s="30">
        <f>E18*K17</f>
        <v>0</v>
      </c>
      <c r="N17" s="30">
        <f>F18*K17</f>
        <v>0</v>
      </c>
      <c r="O17" s="30">
        <f>G18*K17</f>
        <v>0</v>
      </c>
      <c r="P17" s="30">
        <f>H18*K17</f>
        <v>0</v>
      </c>
      <c r="Q17" s="30">
        <f>I18*K17</f>
        <v>0</v>
      </c>
    </row>
    <row r="18" spans="1:17" s="3" customFormat="1" ht="19.7" customHeight="1" x14ac:dyDescent="0.25">
      <c r="B18" s="104" t="s">
        <v>33</v>
      </c>
      <c r="C18" s="105"/>
      <c r="D18" s="30"/>
      <c r="E18" s="30"/>
      <c r="F18" s="30"/>
      <c r="G18" s="30"/>
      <c r="H18" s="30"/>
      <c r="I18" s="30"/>
      <c r="J18" s="41" t="s">
        <v>33</v>
      </c>
      <c r="K18" s="1">
        <v>0</v>
      </c>
      <c r="L18" s="30">
        <f>D19*K18</f>
        <v>0</v>
      </c>
      <c r="M18" s="30">
        <f>E19*K18</f>
        <v>0</v>
      </c>
      <c r="N18" s="30">
        <f>F19*K18</f>
        <v>0</v>
      </c>
      <c r="O18" s="30">
        <f>G19*K18</f>
        <v>0</v>
      </c>
      <c r="P18" s="30">
        <f>H19*K18</f>
        <v>0</v>
      </c>
      <c r="Q18" s="30">
        <f>I19*K18</f>
        <v>0</v>
      </c>
    </row>
    <row r="19" spans="1:17" s="3" customFormat="1" ht="17.100000000000001" customHeight="1" x14ac:dyDescent="0.25">
      <c r="A19" s="72"/>
      <c r="B19" s="93" t="s">
        <v>72</v>
      </c>
      <c r="C19" s="94"/>
      <c r="D19" s="30"/>
      <c r="E19" s="30"/>
      <c r="F19" s="30"/>
      <c r="G19" s="30"/>
      <c r="H19" s="30"/>
      <c r="I19" s="30"/>
      <c r="J19" s="8" t="s">
        <v>72</v>
      </c>
      <c r="K19" s="1">
        <v>1</v>
      </c>
      <c r="L19" s="30">
        <f>D19*K19</f>
        <v>0</v>
      </c>
      <c r="M19" s="30">
        <f>E19*K19</f>
        <v>0</v>
      </c>
      <c r="N19" s="30">
        <f>F19*K19</f>
        <v>0</v>
      </c>
      <c r="O19" s="30">
        <f>G19*K19</f>
        <v>0</v>
      </c>
      <c r="P19" s="30">
        <f>H19*K19</f>
        <v>0</v>
      </c>
      <c r="Q19" s="30">
        <f>I19*K19</f>
        <v>0</v>
      </c>
    </row>
    <row r="20" spans="1:17" s="3" customFormat="1" ht="17.100000000000001" customHeight="1" x14ac:dyDescent="0.25">
      <c r="A20" s="72"/>
      <c r="J20" s="83" t="s">
        <v>20</v>
      </c>
      <c r="K20" s="84"/>
      <c r="L20" s="35">
        <f>SUM(L11:L19)</f>
        <v>0</v>
      </c>
      <c r="M20" s="10"/>
      <c r="N20" s="10"/>
      <c r="O20" s="10"/>
      <c r="P20" s="10"/>
      <c r="Q20" s="10"/>
    </row>
    <row r="21" spans="1:17" s="3" customFormat="1" ht="17.100000000000001" customHeight="1" x14ac:dyDescent="0.25">
      <c r="J21" s="83" t="str">
        <f>IF(Accueil!B21="Oui","SOMME DES LOYERS LOA 4 T","-")</f>
        <v>-</v>
      </c>
      <c r="K21" s="84"/>
      <c r="L21" s="13"/>
      <c r="M21" s="36">
        <f>SUM(M11:M19)</f>
        <v>0</v>
      </c>
      <c r="N21" s="10"/>
      <c r="O21" s="10"/>
      <c r="P21" s="10"/>
      <c r="Q21" s="10"/>
    </row>
    <row r="22" spans="1:17" s="3" customFormat="1" ht="17.100000000000001" customHeight="1" x14ac:dyDescent="0.25">
      <c r="B22" s="73" t="s">
        <v>21</v>
      </c>
      <c r="C22" s="74"/>
      <c r="D22" s="74"/>
      <c r="E22" s="74"/>
      <c r="F22" s="74"/>
      <c r="G22" s="74"/>
      <c r="H22" s="74"/>
      <c r="I22" s="75"/>
      <c r="J22" s="83" t="str">
        <f>IF(Accueil!C23="Oui","SOMME DES LOYERS LOA 4 T","-")</f>
        <v>-</v>
      </c>
      <c r="K22" s="84"/>
      <c r="L22" s="13"/>
      <c r="M22" s="10"/>
      <c r="N22" s="36">
        <f>SUM(N11:N19)</f>
        <v>0</v>
      </c>
      <c r="O22" s="10"/>
      <c r="P22" s="10"/>
      <c r="Q22" s="10"/>
    </row>
    <row r="23" spans="1:17" s="3" customFormat="1" ht="17.100000000000001" customHeight="1" x14ac:dyDescent="0.25">
      <c r="B23" s="76" t="s">
        <v>22</v>
      </c>
      <c r="C23" s="77"/>
      <c r="D23" s="77"/>
      <c r="E23" s="77"/>
      <c r="F23" s="77"/>
      <c r="G23" s="78"/>
      <c r="H23" s="32" t="s">
        <v>23</v>
      </c>
      <c r="I23" s="31"/>
      <c r="J23" s="85" t="str">
        <f>IF(Accueil!$D$18="Oui","SOMME DES LOYERS LOA 12 T","-")</f>
        <v>SOMME DES LOYERS LOA 12 T</v>
      </c>
      <c r="K23" s="84"/>
      <c r="L23" s="13"/>
      <c r="M23" s="10"/>
      <c r="N23" s="10"/>
      <c r="O23" s="36">
        <f>SUM(O11:O19)</f>
        <v>0</v>
      </c>
      <c r="P23" s="10"/>
      <c r="Q23" s="10"/>
    </row>
    <row r="24" spans="1:17" s="3" customFormat="1" ht="17.100000000000001" customHeight="1" x14ac:dyDescent="0.25">
      <c r="B24" s="79" t="s">
        <v>24</v>
      </c>
      <c r="C24" s="80"/>
      <c r="D24" s="80"/>
      <c r="E24" s="80"/>
      <c r="F24" s="80"/>
      <c r="G24" s="81"/>
      <c r="H24" s="32" t="s">
        <v>23</v>
      </c>
      <c r="I24" s="31"/>
      <c r="J24" s="85" t="str">
        <f>IF(Accueil!$E$18="Oui","SOMME DES LOYERS LOA 16 T","-")</f>
        <v>SOMME DES LOYERS LOA 16 T</v>
      </c>
      <c r="K24" s="84"/>
      <c r="L24" s="13"/>
      <c r="M24" s="10"/>
      <c r="N24" s="10"/>
      <c r="O24" s="10"/>
      <c r="P24" s="37">
        <f>SUM(P11:P19)</f>
        <v>0</v>
      </c>
      <c r="Q24" s="10"/>
    </row>
    <row r="25" spans="1:17" s="3" customFormat="1" ht="17.100000000000001" customHeight="1" x14ac:dyDescent="0.25">
      <c r="B25" s="33"/>
      <c r="C25" s="33"/>
      <c r="D25" s="33"/>
      <c r="E25" s="33"/>
      <c r="F25" s="33"/>
      <c r="G25" s="33"/>
      <c r="H25" s="33"/>
      <c r="I25" s="33"/>
      <c r="J25" s="85" t="str">
        <f>IF(Accueil!$F$18="Oui","SOMME DES LOYERS LOA 20 T","-")</f>
        <v>SOMME DES LOYERS LOA 20 T</v>
      </c>
      <c r="K25" s="84"/>
      <c r="L25" s="13"/>
      <c r="M25" s="10"/>
      <c r="N25" s="10"/>
      <c r="O25" s="10"/>
      <c r="P25" s="10"/>
      <c r="Q25" s="36">
        <f>SUM(Q11:Q19)</f>
        <v>0</v>
      </c>
    </row>
    <row r="26" spans="1:17" s="3" customFormat="1" ht="17.100000000000001" customHeight="1" x14ac:dyDescent="0.25">
      <c r="B26" s="82" t="s">
        <v>25</v>
      </c>
      <c r="C26" s="82"/>
      <c r="D26" s="82"/>
      <c r="E26" s="82"/>
      <c r="F26" s="82"/>
      <c r="G26" s="82"/>
      <c r="H26" s="82"/>
      <c r="I26" s="82"/>
    </row>
    <row r="27" spans="1:17" s="3" customFormat="1" ht="17.100000000000001" customHeight="1" x14ac:dyDescent="0.25">
      <c r="A27"/>
    </row>
    <row r="28" spans="1:17" s="3" customFormat="1" ht="17.100000000000001" customHeight="1" x14ac:dyDescent="0.25">
      <c r="A28"/>
      <c r="B28" s="155" t="s">
        <v>91</v>
      </c>
      <c r="C28" s="155"/>
      <c r="D28" s="155"/>
      <c r="E28" s="155"/>
      <c r="F28" s="155"/>
      <c r="G28" s="155"/>
      <c r="H28" s="155"/>
      <c r="I28" s="155"/>
    </row>
    <row r="29" spans="1:17" x14ac:dyDescent="0.25">
      <c r="B29" s="155"/>
      <c r="C29" s="155"/>
      <c r="D29" s="155"/>
      <c r="E29" s="155"/>
      <c r="F29" s="155"/>
      <c r="G29" s="155"/>
      <c r="H29" s="155"/>
      <c r="I29" s="155"/>
      <c r="Q29" s="3"/>
    </row>
    <row r="30" spans="1:17" x14ac:dyDescent="0.25">
      <c r="Q30" s="3"/>
    </row>
    <row r="31" spans="1:17" x14ac:dyDescent="0.25">
      <c r="Q31" s="3"/>
    </row>
    <row r="32" spans="1:17" x14ac:dyDescent="0.25">
      <c r="Q32" s="3"/>
    </row>
    <row r="33" spans="17:17" x14ac:dyDescent="0.25">
      <c r="Q33" s="3"/>
    </row>
    <row r="34" spans="17:17" x14ac:dyDescent="0.25">
      <c r="Q34" s="3"/>
    </row>
    <row r="35" spans="17:17" x14ac:dyDescent="0.25">
      <c r="Q35" s="3"/>
    </row>
  </sheetData>
  <mergeCells count="38">
    <mergeCell ref="B28:I29"/>
    <mergeCell ref="B1:I1"/>
    <mergeCell ref="J1:Q1"/>
    <mergeCell ref="B2:I2"/>
    <mergeCell ref="J2:Q2"/>
    <mergeCell ref="B4:B5"/>
    <mergeCell ref="C4:C5"/>
    <mergeCell ref="D4:I5"/>
    <mergeCell ref="J4:J5"/>
    <mergeCell ref="K4:K5"/>
    <mergeCell ref="L4:Q5"/>
    <mergeCell ref="A19:A20"/>
    <mergeCell ref="J22:K22"/>
    <mergeCell ref="J23:K23"/>
    <mergeCell ref="J6:Q6"/>
    <mergeCell ref="C7:I7"/>
    <mergeCell ref="K7:Q7"/>
    <mergeCell ref="B8:I8"/>
    <mergeCell ref="B18:C18"/>
    <mergeCell ref="B19:C19"/>
    <mergeCell ref="B13:C13"/>
    <mergeCell ref="B14:C14"/>
    <mergeCell ref="B26:I26"/>
    <mergeCell ref="B9:I9"/>
    <mergeCell ref="J9:Q9"/>
    <mergeCell ref="J20:K20"/>
    <mergeCell ref="J21:K21"/>
    <mergeCell ref="B22:I22"/>
    <mergeCell ref="J24:K24"/>
    <mergeCell ref="B23:G23"/>
    <mergeCell ref="J25:K25"/>
    <mergeCell ref="B24:G24"/>
    <mergeCell ref="B10:C10"/>
    <mergeCell ref="B11:C11"/>
    <mergeCell ref="B12:C12"/>
    <mergeCell ref="B15:C15"/>
    <mergeCell ref="B16:C16"/>
    <mergeCell ref="B17:C17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D515-900E-48F6-9E46-16BC82CAE3BF}">
  <sheetPr>
    <tabColor theme="7" tint="-0.499984740745262"/>
  </sheetPr>
  <dimension ref="A1:Q36"/>
  <sheetViews>
    <sheetView view="pageLayout" topLeftCell="A6" zoomScale="90" zoomScalePageLayoutView="90" workbookViewId="0">
      <selection activeCell="B28" sqref="B28:I29"/>
    </sheetView>
  </sheetViews>
  <sheetFormatPr baseColWidth="10" defaultColWidth="11.42578125" defaultRowHeight="15" x14ac:dyDescent="0.25"/>
  <cols>
    <col min="1" max="1" width="4.140625" bestFit="1" customWidth="1"/>
    <col min="2" max="2" width="18.85546875" style="3" customWidth="1"/>
    <col min="3" max="8" width="16.42578125" style="3" customWidth="1"/>
    <col min="9" max="9" width="16.42578125" customWidth="1"/>
    <col min="10" max="10" width="30.140625" style="3" customWidth="1"/>
    <col min="11" max="11" width="11.140625" style="3" bestFit="1" customWidth="1"/>
    <col min="12" max="12" width="19.5703125" style="3" customWidth="1"/>
    <col min="13" max="13" width="12" style="3" customWidth="1"/>
    <col min="14" max="14" width="13.7109375" style="3" customWidth="1"/>
    <col min="15" max="16" width="17.42578125" style="3" customWidth="1"/>
    <col min="17" max="17" width="17.42578125" customWidth="1"/>
  </cols>
  <sheetData>
    <row r="1" spans="1:17" s="3" customFormat="1" ht="17.100000000000001" customHeight="1" x14ac:dyDescent="0.25">
      <c r="B1" s="96" t="str">
        <f>Accueil!A7</f>
        <v>AO-Notaires-Aime-la-Plagne-Tarentaise_2024</v>
      </c>
      <c r="C1" s="96"/>
      <c r="D1" s="96"/>
      <c r="E1" s="96"/>
      <c r="F1" s="96"/>
      <c r="G1" s="96"/>
      <c r="H1" s="96"/>
      <c r="I1" s="96"/>
      <c r="J1" s="96" t="str">
        <f>Accueil!A7</f>
        <v>AO-Notaires-Aime-la-Plagne-Tarentaise_2024</v>
      </c>
      <c r="K1" s="96"/>
      <c r="L1" s="96"/>
      <c r="M1" s="96"/>
      <c r="N1" s="96"/>
      <c r="O1" s="96"/>
      <c r="P1" s="96"/>
      <c r="Q1" s="96"/>
    </row>
    <row r="2" spans="1:17" s="3" customFormat="1" ht="17.100000000000001" customHeight="1" x14ac:dyDescent="0.25">
      <c r="B2" s="97" t="s">
        <v>9</v>
      </c>
      <c r="C2" s="97"/>
      <c r="D2" s="97"/>
      <c r="E2" s="97"/>
      <c r="F2" s="97"/>
      <c r="G2" s="97"/>
      <c r="H2" s="97"/>
      <c r="I2" s="97"/>
      <c r="J2" s="97" t="s">
        <v>10</v>
      </c>
      <c r="K2" s="97"/>
      <c r="L2" s="97"/>
      <c r="M2" s="97"/>
      <c r="N2" s="97"/>
      <c r="O2" s="97"/>
      <c r="P2" s="97"/>
      <c r="Q2" s="97"/>
    </row>
    <row r="3" spans="1:17" s="3" customFormat="1" ht="17.100000000000001" customHeight="1" thickBot="1" x14ac:dyDescent="0.3"/>
    <row r="4" spans="1:17" s="3" customFormat="1" ht="17.100000000000001" customHeight="1" x14ac:dyDescent="0.25">
      <c r="A4" s="7">
        <v>4</v>
      </c>
      <c r="B4" s="98" t="str">
        <f>"EQUIPEMENT N°" &amp;$A$4</f>
        <v>EQUIPEMENT N°4</v>
      </c>
      <c r="C4" s="100" t="s">
        <v>11</v>
      </c>
      <c r="D4" s="102">
        <f>+A4</f>
        <v>4</v>
      </c>
      <c r="E4" s="102"/>
      <c r="F4" s="102"/>
      <c r="G4" s="102"/>
      <c r="H4" s="102"/>
      <c r="I4" s="102"/>
      <c r="J4" s="98" t="str">
        <f>"EQUIPEMENT N°" &amp;$A$4</f>
        <v>EQUIPEMENT N°4</v>
      </c>
      <c r="K4" s="100" t="s">
        <v>11</v>
      </c>
      <c r="L4" s="102">
        <f>+I4</f>
        <v>0</v>
      </c>
      <c r="M4" s="102"/>
      <c r="N4" s="102"/>
      <c r="O4" s="102"/>
      <c r="P4" s="102"/>
      <c r="Q4" s="102"/>
    </row>
    <row r="5" spans="1:17" s="3" customFormat="1" ht="17.100000000000001" customHeight="1" x14ac:dyDescent="0.25">
      <c r="B5" s="99"/>
      <c r="C5" s="101"/>
      <c r="D5" s="102"/>
      <c r="E5" s="102"/>
      <c r="F5" s="102"/>
      <c r="G5" s="102"/>
      <c r="H5" s="102"/>
      <c r="I5" s="102"/>
      <c r="J5" s="99"/>
      <c r="K5" s="101"/>
      <c r="L5" s="102"/>
      <c r="M5" s="102"/>
      <c r="N5" s="102"/>
      <c r="O5" s="102"/>
      <c r="P5" s="102"/>
      <c r="Q5" s="102"/>
    </row>
    <row r="6" spans="1:17" s="3" customFormat="1" ht="17.100000000000001" customHeight="1" x14ac:dyDescent="0.25">
      <c r="J6" s="95"/>
      <c r="K6" s="95"/>
      <c r="L6" s="95"/>
      <c r="M6" s="95"/>
      <c r="N6" s="95"/>
      <c r="O6" s="95"/>
      <c r="P6" s="95"/>
      <c r="Q6" s="95"/>
    </row>
    <row r="7" spans="1:17" s="3" customFormat="1" ht="28.35" customHeight="1" x14ac:dyDescent="0.25">
      <c r="B7" s="1" t="s">
        <v>12</v>
      </c>
      <c r="C7" s="103" t="s">
        <v>35</v>
      </c>
      <c r="D7" s="103"/>
      <c r="E7" s="103"/>
      <c r="F7" s="103"/>
      <c r="G7" s="103"/>
      <c r="H7" s="103"/>
      <c r="I7" s="83"/>
      <c r="J7" s="1" t="s">
        <v>12</v>
      </c>
      <c r="K7" s="103" t="str">
        <f>+C7</f>
        <v>MFP DEPARTEMENTAL A3 N&amp;B 55 PPM</v>
      </c>
      <c r="L7" s="103"/>
      <c r="M7" s="103"/>
      <c r="N7" s="103"/>
      <c r="O7" s="103"/>
      <c r="P7" s="103"/>
      <c r="Q7" s="103"/>
    </row>
    <row r="8" spans="1:17" s="3" customFormat="1" ht="17.100000000000001" customHeight="1" x14ac:dyDescent="0.25">
      <c r="B8" s="95"/>
      <c r="C8" s="95"/>
      <c r="D8" s="95"/>
      <c r="E8" s="95"/>
      <c r="F8" s="95"/>
      <c r="G8" s="95"/>
      <c r="H8" s="95"/>
      <c r="I8" s="95"/>
    </row>
    <row r="9" spans="1:17" s="3" customFormat="1" ht="19.7" customHeight="1" x14ac:dyDescent="0.25">
      <c r="B9" s="86" t="s">
        <v>13</v>
      </c>
      <c r="C9" s="87"/>
      <c r="D9" s="87"/>
      <c r="E9" s="87"/>
      <c r="F9" s="87"/>
      <c r="G9" s="87"/>
      <c r="H9" s="87"/>
      <c r="I9" s="88"/>
      <c r="J9" s="89" t="s">
        <v>14</v>
      </c>
      <c r="K9" s="89"/>
      <c r="L9" s="89"/>
      <c r="M9" s="89"/>
      <c r="N9" s="89"/>
      <c r="O9" s="89"/>
      <c r="P9" s="89"/>
      <c r="Q9" s="89"/>
    </row>
    <row r="10" spans="1:17" s="3" customFormat="1" ht="19.7" customHeight="1" x14ac:dyDescent="0.25">
      <c r="B10" s="91" t="s">
        <v>15</v>
      </c>
      <c r="C10" s="92"/>
      <c r="D10" s="12" t="s">
        <v>16</v>
      </c>
      <c r="E10" s="12" t="str">
        <f>Accueil!$B$19</f>
        <v>-</v>
      </c>
      <c r="F10" s="12" t="str">
        <f>Accueil!$C$19</f>
        <v>-</v>
      </c>
      <c r="G10" s="12" t="str">
        <f>Accueil!$D$19</f>
        <v>LOA 12 Trimestres</v>
      </c>
      <c r="H10" s="12" t="str">
        <f>Accueil!$E$19</f>
        <v>LOA 16 Trimestres</v>
      </c>
      <c r="I10" s="12" t="str">
        <f>Accueil!$F$19</f>
        <v>LOA 20 Trimestres</v>
      </c>
      <c r="J10" s="9" t="s">
        <v>17</v>
      </c>
      <c r="K10" s="9" t="s">
        <v>18</v>
      </c>
      <c r="L10" s="9" t="s">
        <v>16</v>
      </c>
      <c r="M10" s="9" t="str">
        <f>Accueil!$B$19</f>
        <v>-</v>
      </c>
      <c r="N10" s="9" t="str">
        <f>Accueil!$C$19</f>
        <v>-</v>
      </c>
      <c r="O10" s="9" t="str">
        <f>Accueil!$D$19</f>
        <v>LOA 12 Trimestres</v>
      </c>
      <c r="P10" s="9" t="str">
        <f>Accueil!$E$19</f>
        <v>LOA 16 Trimestres</v>
      </c>
      <c r="Q10" s="9" t="str">
        <f>Accueil!$F$19</f>
        <v>LOA 20 Trimestres</v>
      </c>
    </row>
    <row r="11" spans="1:17" s="3" customFormat="1" ht="19.7" customHeight="1" x14ac:dyDescent="0.25">
      <c r="B11" s="93" t="str">
        <f>"Equipement n°" &amp;$A$4</f>
        <v>Equipement n°4</v>
      </c>
      <c r="C11" s="94"/>
      <c r="D11" s="30"/>
      <c r="E11" s="30"/>
      <c r="F11" s="30"/>
      <c r="G11" s="30"/>
      <c r="H11" s="30"/>
      <c r="I11" s="30"/>
      <c r="J11" s="1" t="str">
        <f>"Equipement n°" &amp;$A$4</f>
        <v>Equipement n°4</v>
      </c>
      <c r="K11" s="1">
        <v>1</v>
      </c>
      <c r="L11" s="30">
        <f>D11*K11</f>
        <v>0</v>
      </c>
      <c r="M11" s="30">
        <f>E11*K11</f>
        <v>0</v>
      </c>
      <c r="N11" s="30">
        <f>F11*K11</f>
        <v>0</v>
      </c>
      <c r="O11" s="30">
        <f>G11*K11</f>
        <v>0</v>
      </c>
      <c r="P11" s="30">
        <f>H11*K11</f>
        <v>0</v>
      </c>
      <c r="Q11" s="30">
        <f>I11*K11</f>
        <v>0</v>
      </c>
    </row>
    <row r="12" spans="1:17" s="3" customFormat="1" ht="19.7" customHeight="1" x14ac:dyDescent="0.25">
      <c r="B12" s="93" t="s">
        <v>31</v>
      </c>
      <c r="C12" s="94"/>
      <c r="D12" s="30"/>
      <c r="E12" s="30"/>
      <c r="F12" s="30"/>
      <c r="G12" s="30"/>
      <c r="H12" s="30"/>
      <c r="I12" s="30"/>
      <c r="J12" s="1" t="s">
        <v>31</v>
      </c>
      <c r="K12" s="1">
        <v>0</v>
      </c>
      <c r="L12" s="30">
        <f t="shared" ref="L12" si="0">D12*K12</f>
        <v>0</v>
      </c>
      <c r="M12" s="30">
        <f t="shared" ref="M12" si="1">E12*K12</f>
        <v>0</v>
      </c>
      <c r="N12" s="30">
        <f t="shared" ref="N12" si="2">F12*K12</f>
        <v>0</v>
      </c>
      <c r="O12" s="30">
        <f t="shared" ref="O12" si="3">G12*K12</f>
        <v>0</v>
      </c>
      <c r="P12" s="30">
        <f t="shared" ref="P12" si="4">H12*K12</f>
        <v>0</v>
      </c>
      <c r="Q12" s="30">
        <f t="shared" ref="Q12" si="5">I12*K12</f>
        <v>0</v>
      </c>
    </row>
    <row r="13" spans="1:17" s="3" customFormat="1" ht="27.75" customHeight="1" x14ac:dyDescent="0.25">
      <c r="B13" s="93" t="s">
        <v>83</v>
      </c>
      <c r="C13" s="94"/>
      <c r="D13" s="30"/>
      <c r="E13" s="30"/>
      <c r="F13" s="30"/>
      <c r="G13" s="30"/>
      <c r="H13" s="30"/>
      <c r="I13" s="30"/>
      <c r="J13" s="41" t="str">
        <f>B13</f>
        <v>Bac Gde Capacité papier INTERNE</v>
      </c>
      <c r="K13" s="1">
        <v>1</v>
      </c>
      <c r="L13" s="30">
        <f>D15*K13</f>
        <v>0</v>
      </c>
      <c r="M13" s="30">
        <f>E15*K13</f>
        <v>0</v>
      </c>
      <c r="N13" s="30">
        <f>F15*K13</f>
        <v>0</v>
      </c>
      <c r="O13" s="30">
        <f>G15*K13</f>
        <v>0</v>
      </c>
      <c r="P13" s="30">
        <f>H15*K13</f>
        <v>0</v>
      </c>
      <c r="Q13" s="30">
        <f>I15*K13</f>
        <v>0</v>
      </c>
    </row>
    <row r="14" spans="1:17" s="3" customFormat="1" ht="19.7" customHeight="1" x14ac:dyDescent="0.25">
      <c r="B14" s="93" t="s">
        <v>84</v>
      </c>
      <c r="C14" s="94"/>
      <c r="D14" s="30"/>
      <c r="E14" s="30"/>
      <c r="F14" s="30"/>
      <c r="G14" s="30"/>
      <c r="H14" s="30"/>
      <c r="I14" s="30"/>
      <c r="J14" s="41" t="str">
        <f>B14</f>
        <v>Bac Gde Capacité papier LATERAL</v>
      </c>
      <c r="K14" s="1">
        <v>1</v>
      </c>
      <c r="L14" s="30">
        <f>D16*K14</f>
        <v>0</v>
      </c>
      <c r="M14" s="30">
        <f>E16*K14</f>
        <v>0</v>
      </c>
      <c r="N14" s="30">
        <f>F16*K14</f>
        <v>0</v>
      </c>
      <c r="O14" s="30">
        <f>G16*K14</f>
        <v>0</v>
      </c>
      <c r="P14" s="30">
        <f>H16*K14</f>
        <v>0</v>
      </c>
      <c r="Q14" s="30">
        <f>I16*K14</f>
        <v>0</v>
      </c>
    </row>
    <row r="15" spans="1:17" s="3" customFormat="1" ht="19.7" customHeight="1" x14ac:dyDescent="0.25">
      <c r="B15" s="93" t="s">
        <v>28</v>
      </c>
      <c r="C15" s="94"/>
      <c r="D15" s="30"/>
      <c r="E15" s="30"/>
      <c r="F15" s="30"/>
      <c r="G15" s="30"/>
      <c r="H15" s="30"/>
      <c r="I15" s="30"/>
      <c r="J15" s="8" t="s">
        <v>28</v>
      </c>
      <c r="K15" s="1">
        <v>0</v>
      </c>
      <c r="L15" s="30">
        <f>D16*K15</f>
        <v>0</v>
      </c>
      <c r="M15" s="30">
        <f>E16*K15</f>
        <v>0</v>
      </c>
      <c r="N15" s="30">
        <f>F16*K15</f>
        <v>0</v>
      </c>
      <c r="O15" s="30">
        <f>G16*K15</f>
        <v>0</v>
      </c>
      <c r="P15" s="30">
        <f>H16*K15</f>
        <v>0</v>
      </c>
      <c r="Q15" s="30">
        <f>I16*K15</f>
        <v>0</v>
      </c>
    </row>
    <row r="16" spans="1:17" s="3" customFormat="1" ht="26.25" customHeight="1" x14ac:dyDescent="0.25">
      <c r="B16" s="93" t="s">
        <v>29</v>
      </c>
      <c r="C16" s="94"/>
      <c r="D16" s="30"/>
      <c r="E16" s="30"/>
      <c r="F16" s="30"/>
      <c r="G16" s="30"/>
      <c r="H16" s="30"/>
      <c r="I16" s="30"/>
      <c r="J16" s="8" t="s">
        <v>29</v>
      </c>
      <c r="K16" s="1">
        <v>0</v>
      </c>
      <c r="L16" s="30">
        <f>D17*K16</f>
        <v>0</v>
      </c>
      <c r="M16" s="30">
        <f>E17*K16</f>
        <v>0</v>
      </c>
      <c r="N16" s="30">
        <f>F17*K16</f>
        <v>0</v>
      </c>
      <c r="O16" s="30">
        <f>G17*K16</f>
        <v>0</v>
      </c>
      <c r="P16" s="30">
        <f>H17*K16</f>
        <v>0</v>
      </c>
      <c r="Q16" s="30">
        <f>I17*K16</f>
        <v>0</v>
      </c>
    </row>
    <row r="17" spans="1:17" s="3" customFormat="1" ht="27" customHeight="1" x14ac:dyDescent="0.25">
      <c r="B17" s="93" t="s">
        <v>85</v>
      </c>
      <c r="C17" s="94"/>
      <c r="D17" s="30"/>
      <c r="E17" s="30"/>
      <c r="F17" s="30"/>
      <c r="G17" s="30"/>
      <c r="H17" s="30"/>
      <c r="I17" s="30"/>
      <c r="J17" s="8" t="str">
        <f>B17</f>
        <v>Séparateur de travaux</v>
      </c>
      <c r="K17" s="1">
        <v>1</v>
      </c>
      <c r="L17" s="30">
        <f>D18*K17</f>
        <v>0</v>
      </c>
      <c r="M17" s="30">
        <f>E18*K17</f>
        <v>0</v>
      </c>
      <c r="N17" s="30">
        <f>F18*K17</f>
        <v>0</v>
      </c>
      <c r="O17" s="30">
        <f>G18*K17</f>
        <v>0</v>
      </c>
      <c r="P17" s="30">
        <f>H18*K17</f>
        <v>0</v>
      </c>
      <c r="Q17" s="30">
        <f>I18*K17</f>
        <v>0</v>
      </c>
    </row>
    <row r="18" spans="1:17" s="3" customFormat="1" ht="19.7" customHeight="1" x14ac:dyDescent="0.25">
      <c r="B18" s="93" t="s">
        <v>32</v>
      </c>
      <c r="C18" s="94"/>
      <c r="D18" s="30"/>
      <c r="E18" s="30"/>
      <c r="F18" s="30"/>
      <c r="G18" s="30"/>
      <c r="H18" s="30"/>
      <c r="I18" s="30"/>
      <c r="J18" s="8" t="s">
        <v>32</v>
      </c>
      <c r="K18" s="1">
        <v>1</v>
      </c>
      <c r="L18" s="30">
        <f>D18*K18</f>
        <v>0</v>
      </c>
      <c r="M18" s="30">
        <f>E18*K18</f>
        <v>0</v>
      </c>
      <c r="N18" s="30">
        <f>F18*K18</f>
        <v>0</v>
      </c>
      <c r="O18" s="30">
        <f>G18*K18</f>
        <v>0</v>
      </c>
      <c r="P18" s="30">
        <f>H18*K18</f>
        <v>0</v>
      </c>
      <c r="Q18" s="30">
        <f>I18*K18</f>
        <v>0</v>
      </c>
    </row>
    <row r="19" spans="1:17" s="3" customFormat="1" ht="17.100000000000001" customHeight="1" x14ac:dyDescent="0.25">
      <c r="A19" s="72"/>
      <c r="B19" s="104" t="s">
        <v>33</v>
      </c>
      <c r="C19" s="105"/>
      <c r="D19" s="30"/>
      <c r="E19" s="30"/>
      <c r="F19" s="30"/>
      <c r="G19" s="30"/>
      <c r="H19" s="30"/>
      <c r="I19" s="30"/>
      <c r="J19" s="41" t="s">
        <v>33</v>
      </c>
      <c r="K19" s="1">
        <v>0</v>
      </c>
      <c r="L19" s="30">
        <f>D19*K19</f>
        <v>0</v>
      </c>
      <c r="M19" s="30">
        <f>E19*K19</f>
        <v>0</v>
      </c>
      <c r="N19" s="30">
        <f>F19*K19</f>
        <v>0</v>
      </c>
      <c r="O19" s="30">
        <f>G19*K19</f>
        <v>0</v>
      </c>
      <c r="P19" s="30">
        <f>H19*K19</f>
        <v>0</v>
      </c>
      <c r="Q19" s="30">
        <f>I19*K19</f>
        <v>0</v>
      </c>
    </row>
    <row r="20" spans="1:17" s="3" customFormat="1" ht="17.100000000000001" customHeight="1" x14ac:dyDescent="0.25">
      <c r="A20" s="72"/>
      <c r="B20" s="93" t="s">
        <v>72</v>
      </c>
      <c r="C20" s="94"/>
      <c r="D20" s="30"/>
      <c r="E20" s="30"/>
      <c r="F20" s="30"/>
      <c r="G20" s="30"/>
      <c r="H20" s="30"/>
      <c r="I20" s="30"/>
      <c r="J20" s="8" t="s">
        <v>72</v>
      </c>
      <c r="K20" s="1">
        <v>1</v>
      </c>
      <c r="L20" s="30">
        <f>D20*K20</f>
        <v>0</v>
      </c>
      <c r="M20" s="30">
        <f>E20*K20</f>
        <v>0</v>
      </c>
      <c r="N20" s="30">
        <f>F20*K20</f>
        <v>0</v>
      </c>
      <c r="O20" s="30">
        <f>G20*K20</f>
        <v>0</v>
      </c>
      <c r="P20" s="30">
        <f>H20*K20</f>
        <v>0</v>
      </c>
      <c r="Q20" s="30">
        <f>I20*K20</f>
        <v>0</v>
      </c>
    </row>
    <row r="21" spans="1:17" s="3" customFormat="1" ht="17.100000000000001" customHeight="1" x14ac:dyDescent="0.25">
      <c r="J21" s="83" t="s">
        <v>20</v>
      </c>
      <c r="K21" s="84"/>
      <c r="L21" s="35">
        <f>SUM(L11:L20)</f>
        <v>0</v>
      </c>
      <c r="M21" s="10"/>
      <c r="N21" s="10"/>
      <c r="O21" s="10"/>
      <c r="P21" s="10"/>
      <c r="Q21" s="10"/>
    </row>
    <row r="22" spans="1:17" s="3" customFormat="1" ht="17.100000000000001" customHeight="1" x14ac:dyDescent="0.25">
      <c r="B22" s="73" t="s">
        <v>21</v>
      </c>
      <c r="C22" s="74"/>
      <c r="D22" s="74"/>
      <c r="E22" s="74"/>
      <c r="F22" s="74"/>
      <c r="G22" s="74"/>
      <c r="H22" s="74"/>
      <c r="I22" s="75"/>
      <c r="J22" s="83" t="str">
        <f>IF(Accueil!B22="Oui","SOMME DES LOYERS LOA 4 T","-")</f>
        <v>-</v>
      </c>
      <c r="K22" s="84"/>
      <c r="L22" s="13"/>
      <c r="M22" s="36">
        <f>SUM(M11:M20)</f>
        <v>0</v>
      </c>
      <c r="N22" s="10"/>
      <c r="O22" s="10"/>
      <c r="P22" s="10"/>
      <c r="Q22" s="10"/>
    </row>
    <row r="23" spans="1:17" s="3" customFormat="1" ht="17.100000000000001" customHeight="1" x14ac:dyDescent="0.25">
      <c r="B23" s="76" t="s">
        <v>22</v>
      </c>
      <c r="C23" s="77"/>
      <c r="D23" s="77"/>
      <c r="E23" s="77"/>
      <c r="F23" s="77"/>
      <c r="G23" s="78"/>
      <c r="H23" s="32" t="s">
        <v>23</v>
      </c>
      <c r="I23" s="31"/>
      <c r="J23" s="83" t="str">
        <f>IF(Accueil!C24="Oui","SOMME DES LOYERS LOA 4 T","-")</f>
        <v>-</v>
      </c>
      <c r="K23" s="84"/>
      <c r="L23" s="13"/>
      <c r="M23" s="10"/>
      <c r="N23" s="36">
        <f>SUM(N11:N20)</f>
        <v>0</v>
      </c>
      <c r="O23" s="10"/>
      <c r="P23" s="10"/>
      <c r="Q23" s="10"/>
    </row>
    <row r="24" spans="1:17" s="3" customFormat="1" ht="17.100000000000001" customHeight="1" x14ac:dyDescent="0.25">
      <c r="B24" s="79" t="s">
        <v>24</v>
      </c>
      <c r="C24" s="80"/>
      <c r="D24" s="80"/>
      <c r="E24" s="80"/>
      <c r="F24" s="80"/>
      <c r="G24" s="81"/>
      <c r="H24" s="32" t="s">
        <v>23</v>
      </c>
      <c r="I24" s="31"/>
      <c r="J24" s="85" t="str">
        <f>IF(Accueil!$D$18="Oui","SOMME DES LOYERS LOA 12 T","-")</f>
        <v>SOMME DES LOYERS LOA 12 T</v>
      </c>
      <c r="K24" s="84"/>
      <c r="L24" s="13"/>
      <c r="M24" s="10"/>
      <c r="N24" s="10"/>
      <c r="O24" s="36">
        <f>SUM(O11:O20)</f>
        <v>0</v>
      </c>
      <c r="P24" s="10"/>
      <c r="Q24" s="10"/>
    </row>
    <row r="25" spans="1:17" s="3" customFormat="1" ht="17.100000000000001" customHeight="1" x14ac:dyDescent="0.25">
      <c r="B25" s="33"/>
      <c r="C25" s="33"/>
      <c r="D25" s="33"/>
      <c r="E25" s="33"/>
      <c r="F25" s="33"/>
      <c r="G25" s="33"/>
      <c r="H25" s="33"/>
      <c r="I25" s="33"/>
      <c r="J25" s="85" t="str">
        <f>IF(Accueil!$E$18="Oui","SOMME DES LOYERS LOA 16 T","-")</f>
        <v>SOMME DES LOYERS LOA 16 T</v>
      </c>
      <c r="K25" s="84"/>
      <c r="L25" s="13"/>
      <c r="M25" s="10"/>
      <c r="N25" s="10"/>
      <c r="O25" s="10"/>
      <c r="P25" s="37">
        <f>SUM(P11:P20)</f>
        <v>0</v>
      </c>
      <c r="Q25" s="10"/>
    </row>
    <row r="26" spans="1:17" s="3" customFormat="1" ht="17.100000000000001" customHeight="1" x14ac:dyDescent="0.25">
      <c r="A26"/>
      <c r="B26" s="82" t="s">
        <v>25</v>
      </c>
      <c r="C26" s="82"/>
      <c r="D26" s="82"/>
      <c r="E26" s="82"/>
      <c r="F26" s="82"/>
      <c r="G26" s="82"/>
      <c r="H26" s="82"/>
      <c r="I26" s="82"/>
      <c r="J26" s="85" t="str">
        <f>IF(Accueil!$F$18="Oui","SOMME DES LOYERS LOA 20 T","-")</f>
        <v>SOMME DES LOYERS LOA 20 T</v>
      </c>
      <c r="K26" s="84"/>
      <c r="L26" s="13"/>
      <c r="M26" s="10"/>
      <c r="N26" s="10"/>
      <c r="O26" s="10"/>
      <c r="P26" s="10"/>
      <c r="Q26" s="36">
        <f>SUM(Q11:Q20)</f>
        <v>0</v>
      </c>
    </row>
    <row r="27" spans="1:17" s="3" customFormat="1" ht="17.100000000000001" customHeight="1" x14ac:dyDescent="0.25"/>
    <row r="28" spans="1:17" s="3" customFormat="1" ht="17.100000000000001" customHeight="1" x14ac:dyDescent="0.25">
      <c r="B28" s="155" t="s">
        <v>91</v>
      </c>
      <c r="C28" s="155"/>
      <c r="D28" s="155"/>
      <c r="E28" s="155"/>
      <c r="F28" s="155"/>
      <c r="G28" s="155"/>
      <c r="H28" s="155"/>
      <c r="I28" s="155"/>
    </row>
    <row r="29" spans="1:17" x14ac:dyDescent="0.25">
      <c r="B29" s="155"/>
      <c r="C29" s="155"/>
      <c r="D29" s="155"/>
      <c r="E29" s="155"/>
      <c r="F29" s="155"/>
      <c r="G29" s="155"/>
      <c r="H29" s="155"/>
      <c r="I29" s="155"/>
      <c r="Q29" s="3"/>
    </row>
    <row r="30" spans="1:17" x14ac:dyDescent="0.25">
      <c r="Q30" s="3"/>
    </row>
    <row r="31" spans="1:17" x14ac:dyDescent="0.25">
      <c r="Q31" s="3"/>
    </row>
    <row r="32" spans="1:17" x14ac:dyDescent="0.25">
      <c r="Q32" s="3"/>
    </row>
    <row r="33" spans="17:17" x14ac:dyDescent="0.25">
      <c r="Q33" s="3"/>
    </row>
    <row r="34" spans="17:17" x14ac:dyDescent="0.25">
      <c r="Q34" s="3"/>
    </row>
    <row r="35" spans="17:17" x14ac:dyDescent="0.25">
      <c r="Q35" s="3"/>
    </row>
    <row r="36" spans="17:17" x14ac:dyDescent="0.25">
      <c r="Q36" s="3"/>
    </row>
  </sheetData>
  <mergeCells count="39">
    <mergeCell ref="B28:I29"/>
    <mergeCell ref="B8:I8"/>
    <mergeCell ref="B1:I1"/>
    <mergeCell ref="J1:Q1"/>
    <mergeCell ref="B2:I2"/>
    <mergeCell ref="J2:Q2"/>
    <mergeCell ref="B4:B5"/>
    <mergeCell ref="C4:C5"/>
    <mergeCell ref="D4:I5"/>
    <mergeCell ref="J4:J5"/>
    <mergeCell ref="K4:K5"/>
    <mergeCell ref="L4:Q5"/>
    <mergeCell ref="J6:Q6"/>
    <mergeCell ref="C7:I7"/>
    <mergeCell ref="K7:Q7"/>
    <mergeCell ref="B9:I9"/>
    <mergeCell ref="J9:Q9"/>
    <mergeCell ref="J21:K21"/>
    <mergeCell ref="A19:A20"/>
    <mergeCell ref="J22:K22"/>
    <mergeCell ref="B10:C10"/>
    <mergeCell ref="B11:C11"/>
    <mergeCell ref="B12:C12"/>
    <mergeCell ref="B15:C15"/>
    <mergeCell ref="B16:C16"/>
    <mergeCell ref="B17:C17"/>
    <mergeCell ref="B18:C18"/>
    <mergeCell ref="B19:C19"/>
    <mergeCell ref="B20:C20"/>
    <mergeCell ref="B13:C13"/>
    <mergeCell ref="B14:C14"/>
    <mergeCell ref="B26:I26"/>
    <mergeCell ref="J24:K24"/>
    <mergeCell ref="B22:I22"/>
    <mergeCell ref="J25:K25"/>
    <mergeCell ref="B23:G23"/>
    <mergeCell ref="J26:K26"/>
    <mergeCell ref="B24:G24"/>
    <mergeCell ref="J23:K23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Q30"/>
  <sheetViews>
    <sheetView view="pageLayout" zoomScale="80" zoomScalePageLayoutView="80" workbookViewId="0">
      <selection activeCell="I11" sqref="I11:K11"/>
    </sheetView>
  </sheetViews>
  <sheetFormatPr baseColWidth="10" defaultColWidth="11.42578125" defaultRowHeight="15" x14ac:dyDescent="0.25"/>
  <cols>
    <col min="1" max="1" width="13.28515625" bestFit="1" customWidth="1"/>
    <col min="2" max="2" width="11.140625" bestFit="1" customWidth="1"/>
    <col min="3" max="7" width="19.5703125" customWidth="1"/>
    <col min="8" max="8" width="17.28515625" customWidth="1"/>
    <col min="9" max="9" width="20.28515625" customWidth="1"/>
    <col min="10" max="10" width="10.42578125" customWidth="1"/>
    <col min="11" max="11" width="9.140625" customWidth="1"/>
    <col min="12" max="17" width="16.42578125" customWidth="1"/>
  </cols>
  <sheetData>
    <row r="1" spans="1:17" s="3" customFormat="1" ht="17.100000000000001" customHeight="1" x14ac:dyDescent="0.25">
      <c r="A1" s="96" t="str">
        <f>Accueil!A7</f>
        <v>AO-Notaires-Aime-la-Plagne-Tarentaise_2024</v>
      </c>
      <c r="B1" s="96"/>
      <c r="C1" s="96"/>
      <c r="D1" s="96"/>
      <c r="E1" s="96"/>
      <c r="F1" s="96"/>
      <c r="G1" s="96"/>
      <c r="H1" s="96"/>
      <c r="I1" s="96" t="str">
        <f>A1</f>
        <v>AO-Notaires-Aime-la-Plagne-Tarentaise_2024</v>
      </c>
      <c r="J1" s="96"/>
      <c r="K1" s="96"/>
      <c r="L1" s="96"/>
      <c r="M1" s="96"/>
      <c r="N1" s="96"/>
      <c r="O1" s="96"/>
      <c r="P1" s="96"/>
      <c r="Q1" s="96"/>
    </row>
    <row r="2" spans="1:17" s="3" customFormat="1" ht="17.100000000000001" customHeight="1" x14ac:dyDescent="0.25">
      <c r="A2" s="97" t="s">
        <v>9</v>
      </c>
      <c r="B2" s="97"/>
      <c r="C2" s="97"/>
      <c r="D2" s="97"/>
      <c r="E2" s="97"/>
      <c r="F2" s="97"/>
      <c r="G2" s="97"/>
      <c r="H2" s="97"/>
      <c r="I2" s="97" t="s">
        <v>10</v>
      </c>
      <c r="J2" s="97"/>
      <c r="K2" s="97"/>
      <c r="L2" s="97"/>
      <c r="M2" s="97"/>
      <c r="N2" s="97"/>
      <c r="O2" s="97"/>
      <c r="P2" s="97"/>
      <c r="Q2" s="97"/>
    </row>
    <row r="3" spans="1:17" s="3" customFormat="1" ht="17.100000000000001" customHeight="1" thickBot="1" x14ac:dyDescent="0.3"/>
    <row r="4" spans="1:17" s="3" customFormat="1" ht="36.75" customHeight="1" thickBot="1" x14ac:dyDescent="0.3">
      <c r="A4" s="42" t="s">
        <v>36</v>
      </c>
      <c r="B4" s="4" t="s">
        <v>11</v>
      </c>
      <c r="C4" s="106" t="s">
        <v>37</v>
      </c>
      <c r="D4" s="107"/>
      <c r="E4" s="107"/>
      <c r="F4" s="107"/>
      <c r="G4" s="107"/>
      <c r="H4" s="108"/>
      <c r="I4" s="42" t="s">
        <v>36</v>
      </c>
      <c r="J4" s="93" t="s">
        <v>11</v>
      </c>
      <c r="K4" s="94"/>
      <c r="L4" s="106" t="s">
        <v>37</v>
      </c>
      <c r="M4" s="107"/>
      <c r="N4" s="107"/>
      <c r="O4" s="107"/>
      <c r="P4" s="107"/>
      <c r="Q4" s="108"/>
    </row>
    <row r="5" spans="1:17" s="3" customFormat="1" ht="36.75" customHeight="1" x14ac:dyDescent="0.25">
      <c r="A5" s="6"/>
      <c r="B5" s="6"/>
      <c r="C5" s="6"/>
      <c r="I5" s="6"/>
      <c r="J5" s="6"/>
      <c r="K5" s="6"/>
      <c r="L5" s="6"/>
    </row>
    <row r="6" spans="1:17" s="3" customFormat="1" ht="36.75" customHeight="1" x14ac:dyDescent="0.25">
      <c r="A6" s="89" t="s">
        <v>13</v>
      </c>
      <c r="B6" s="89"/>
      <c r="C6" s="89"/>
      <c r="D6" s="89"/>
      <c r="E6" s="89"/>
      <c r="F6" s="89"/>
      <c r="G6" s="89"/>
      <c r="H6" s="89"/>
      <c r="I6" s="89" t="s">
        <v>14</v>
      </c>
      <c r="J6" s="89"/>
      <c r="K6" s="89"/>
      <c r="L6" s="89"/>
      <c r="M6" s="89"/>
      <c r="N6" s="89"/>
      <c r="O6" s="89"/>
      <c r="P6" s="89"/>
      <c r="Q6" s="89"/>
    </row>
    <row r="7" spans="1:17" s="3" customFormat="1" ht="36.75" customHeight="1" x14ac:dyDescent="0.25">
      <c r="A7" s="114" t="s">
        <v>26</v>
      </c>
      <c r="B7" s="114"/>
      <c r="C7" s="9" t="s">
        <v>16</v>
      </c>
      <c r="D7" s="9" t="str">
        <f>Accueil!$B$19</f>
        <v>-</v>
      </c>
      <c r="E7" s="9" t="str">
        <f>Accueil!$C$19</f>
        <v>-</v>
      </c>
      <c r="F7" s="9" t="str">
        <f>Accueil!$D$19</f>
        <v>LOA 12 Trimestres</v>
      </c>
      <c r="G7" s="9" t="str">
        <f>Accueil!$E$19</f>
        <v>LOA 16 Trimestres</v>
      </c>
      <c r="H7" s="9" t="str">
        <f>Accueil!$F$19</f>
        <v>LOA 20 Trimestres</v>
      </c>
      <c r="I7" s="9" t="s">
        <v>17</v>
      </c>
      <c r="J7" s="9" t="s">
        <v>18</v>
      </c>
      <c r="K7" s="9" t="s">
        <v>38</v>
      </c>
      <c r="L7" s="9" t="s">
        <v>16</v>
      </c>
      <c r="M7" s="9" t="str">
        <f>Accueil!$B$19</f>
        <v>-</v>
      </c>
      <c r="N7" s="9" t="str">
        <f>Accueil!$C$19</f>
        <v>-</v>
      </c>
      <c r="O7" s="9" t="str">
        <f>Accueil!$D$19</f>
        <v>LOA 12 Trimestres</v>
      </c>
      <c r="P7" s="9" t="str">
        <f>Accueil!$E$19</f>
        <v>LOA 16 Trimestres</v>
      </c>
      <c r="Q7" s="9" t="str">
        <f>Accueil!$F$19</f>
        <v>LOA 20 Trimestres</v>
      </c>
    </row>
    <row r="8" spans="1:17" s="3" customFormat="1" ht="51" customHeight="1" x14ac:dyDescent="0.25">
      <c r="A8" s="111" t="s">
        <v>36</v>
      </c>
      <c r="B8" s="111"/>
      <c r="C8" s="1"/>
      <c r="D8" s="1"/>
      <c r="E8" s="1"/>
      <c r="F8" s="1"/>
      <c r="G8" s="1"/>
      <c r="H8" s="1"/>
      <c r="I8" s="1" t="s">
        <v>36</v>
      </c>
      <c r="J8" s="1">
        <v>1</v>
      </c>
      <c r="K8" s="1" t="s">
        <v>39</v>
      </c>
      <c r="L8" s="1"/>
      <c r="M8" s="1"/>
      <c r="N8" s="1"/>
      <c r="O8" s="1"/>
      <c r="P8" s="1"/>
      <c r="Q8" s="1"/>
    </row>
    <row r="9" spans="1:17" s="3" customFormat="1" ht="51" customHeight="1" x14ac:dyDescent="0.25">
      <c r="A9" s="112" t="s">
        <v>40</v>
      </c>
      <c r="B9" s="112"/>
      <c r="C9" s="4"/>
      <c r="D9" s="4"/>
      <c r="E9" s="4"/>
      <c r="F9" s="4"/>
      <c r="G9" s="4"/>
      <c r="H9" s="4"/>
      <c r="I9" s="28" t="s">
        <v>41</v>
      </c>
      <c r="J9" s="1">
        <v>4</v>
      </c>
      <c r="K9" s="1" t="s">
        <v>39</v>
      </c>
      <c r="L9" s="1"/>
      <c r="M9" s="1"/>
      <c r="N9" s="1"/>
      <c r="O9" s="1"/>
      <c r="P9" s="1"/>
      <c r="Q9" s="1"/>
    </row>
    <row r="10" spans="1:17" s="3" customFormat="1" ht="51" customHeight="1" x14ac:dyDescent="0.25">
      <c r="A10" s="112" t="s">
        <v>42</v>
      </c>
      <c r="B10" s="112"/>
      <c r="C10" s="4"/>
      <c r="D10" s="4"/>
      <c r="E10" s="4"/>
      <c r="F10" s="4"/>
      <c r="G10" s="4"/>
      <c r="H10" s="4"/>
      <c r="I10" s="28" t="s">
        <v>43</v>
      </c>
      <c r="J10" s="1">
        <v>4</v>
      </c>
      <c r="K10" s="1" t="s">
        <v>39</v>
      </c>
      <c r="L10" s="1"/>
      <c r="M10" s="1"/>
      <c r="N10" s="1"/>
      <c r="O10" s="1"/>
      <c r="P10" s="1"/>
      <c r="Q10" s="1"/>
    </row>
    <row r="11" spans="1:17" s="3" customFormat="1" ht="28.35" customHeight="1" x14ac:dyDescent="0.25">
      <c r="A11" s="38"/>
      <c r="B11" s="38"/>
      <c r="C11" s="38"/>
      <c r="D11" s="38"/>
      <c r="E11" s="38"/>
      <c r="F11" s="38"/>
      <c r="G11" s="38"/>
      <c r="H11" s="38"/>
      <c r="I11" s="83" t="s">
        <v>20</v>
      </c>
      <c r="J11" s="85"/>
      <c r="K11" s="84"/>
      <c r="L11" s="1"/>
      <c r="M11" s="10"/>
      <c r="N11" s="10"/>
      <c r="O11" s="10"/>
      <c r="P11" s="10"/>
      <c r="Q11" s="10"/>
    </row>
    <row r="12" spans="1:17" s="3" customFormat="1" ht="28.35" customHeight="1" x14ac:dyDescent="0.25">
      <c r="A12" s="40"/>
      <c r="B12" s="40"/>
      <c r="C12" s="40"/>
      <c r="D12" s="40"/>
      <c r="E12" s="40"/>
      <c r="F12" s="40"/>
      <c r="G12" s="40"/>
      <c r="H12" s="40"/>
      <c r="I12" s="83" t="str">
        <f>IF(Accueil!$B$18="Oui","SOMME DES LOYERS LOA 4 T","-")</f>
        <v>-</v>
      </c>
      <c r="J12" s="85"/>
      <c r="K12" s="84"/>
      <c r="L12" s="10"/>
      <c r="M12" s="1"/>
      <c r="N12" s="10"/>
      <c r="O12" s="10"/>
      <c r="P12" s="10"/>
      <c r="Q12" s="10"/>
    </row>
    <row r="13" spans="1:17" s="3" customFormat="1" ht="28.35" customHeight="1" x14ac:dyDescent="0.25">
      <c r="A13" s="113"/>
      <c r="B13" s="113"/>
      <c r="C13" s="40"/>
      <c r="D13" s="40"/>
      <c r="E13" s="40"/>
      <c r="F13" s="40"/>
      <c r="G13" s="40"/>
      <c r="H13" s="40"/>
      <c r="I13" s="83" t="str">
        <f>IF(Accueil!$C$18="Oui","SOMME DES LOYERS LOA 8 T","-")</f>
        <v>-</v>
      </c>
      <c r="J13" s="85"/>
      <c r="K13" s="84"/>
      <c r="L13" s="10"/>
      <c r="M13" s="10"/>
      <c r="N13" s="1"/>
      <c r="O13" s="10"/>
      <c r="P13" s="10"/>
      <c r="Q13" s="10"/>
    </row>
    <row r="14" spans="1:17" s="3" customFormat="1" ht="28.35" customHeight="1" x14ac:dyDescent="0.25">
      <c r="A14" s="109"/>
      <c r="B14" s="109"/>
      <c r="C14" s="40"/>
      <c r="D14" s="40"/>
      <c r="E14" s="40"/>
      <c r="F14" s="40"/>
      <c r="G14" s="40"/>
      <c r="H14" s="40"/>
      <c r="I14" s="83" t="str">
        <f>IF(Accueil!$D$18="Oui","SOMME DES LOYERS LOA 12 T","-")</f>
        <v>SOMME DES LOYERS LOA 12 T</v>
      </c>
      <c r="J14" s="85"/>
      <c r="K14" s="84"/>
      <c r="L14" s="10"/>
      <c r="M14" s="10"/>
      <c r="N14" s="10"/>
      <c r="O14" s="1"/>
      <c r="P14" s="10"/>
      <c r="Q14" s="10"/>
    </row>
    <row r="15" spans="1:17" s="3" customFormat="1" ht="28.35" customHeight="1" x14ac:dyDescent="0.25">
      <c r="A15" s="109"/>
      <c r="B15" s="109"/>
      <c r="C15" s="40"/>
      <c r="D15" s="40"/>
      <c r="E15" s="40"/>
      <c r="F15" s="40"/>
      <c r="G15" s="40"/>
      <c r="H15" s="40"/>
      <c r="I15" s="83" t="str">
        <f>IF(Accueil!$E$18="Oui","SOMME DES LOYERS LOA 16 T","-")</f>
        <v>SOMME DES LOYERS LOA 16 T</v>
      </c>
      <c r="J15" s="85"/>
      <c r="K15" s="84"/>
      <c r="L15" s="10"/>
      <c r="M15" s="10"/>
      <c r="N15" s="10"/>
      <c r="O15" s="10"/>
      <c r="P15" s="11"/>
      <c r="Q15" s="10"/>
    </row>
    <row r="16" spans="1:17" s="3" customFormat="1" ht="28.35" customHeight="1" x14ac:dyDescent="0.25">
      <c r="A16" s="109"/>
      <c r="B16" s="109"/>
      <c r="C16" s="40"/>
      <c r="D16" s="40"/>
      <c r="E16" s="40"/>
      <c r="F16" s="40"/>
      <c r="G16" s="40"/>
      <c r="H16" s="40"/>
      <c r="I16" s="83" t="str">
        <f>IF(Accueil!$F$18="Oui","SOMME DES LOYERS LOA 20 T","-")</f>
        <v>SOMME DES LOYERS LOA 20 T</v>
      </c>
      <c r="J16" s="85"/>
      <c r="K16" s="84"/>
      <c r="L16" s="10"/>
      <c r="M16" s="10"/>
      <c r="N16" s="10"/>
      <c r="O16" s="10"/>
      <c r="P16" s="10"/>
      <c r="Q16" s="1"/>
    </row>
    <row r="17" spans="1:17" s="3" customFormat="1" ht="17.100000000000001" customHeight="1" x14ac:dyDescent="0.25">
      <c r="A17" s="109"/>
      <c r="B17" s="109"/>
      <c r="C17" s="40"/>
      <c r="D17" s="40"/>
      <c r="E17" s="40"/>
      <c r="F17" s="40"/>
      <c r="G17" s="40"/>
      <c r="H17" s="40"/>
    </row>
    <row r="18" spans="1:17" s="3" customFormat="1" ht="17.100000000000001" customHeight="1" x14ac:dyDescent="0.25">
      <c r="A18" s="110"/>
      <c r="B18" s="110"/>
      <c r="C18" s="40"/>
      <c r="D18" s="40"/>
      <c r="E18" s="40"/>
      <c r="F18" s="40"/>
      <c r="G18" s="40"/>
      <c r="H18" s="40"/>
    </row>
    <row r="19" spans="1:17" s="3" customFormat="1" ht="17.100000000000001" customHeight="1" x14ac:dyDescent="0.25"/>
    <row r="20" spans="1:17" s="3" customFormat="1" ht="17.100000000000001" customHeight="1" x14ac:dyDescent="0.25"/>
    <row r="21" spans="1:17" s="3" customFormat="1" ht="17.100000000000001" customHeight="1" x14ac:dyDescent="0.25"/>
    <row r="22" spans="1:17" s="3" customFormat="1" ht="17.100000000000001" customHeight="1" x14ac:dyDescent="0.25"/>
    <row r="23" spans="1:17" s="3" customFormat="1" ht="17.100000000000001" customHeight="1" x14ac:dyDescent="0.25"/>
    <row r="24" spans="1:17" s="3" customFormat="1" ht="17.100000000000001" customHeight="1" x14ac:dyDescent="0.25"/>
    <row r="25" spans="1:17" s="3" customFormat="1" ht="17.100000000000001" customHeight="1" x14ac:dyDescent="0.25"/>
    <row r="26" spans="1:17" s="3" customFormat="1" ht="17.100000000000001" customHeight="1" x14ac:dyDescent="0.25"/>
    <row r="27" spans="1:17" s="3" customFormat="1" ht="17.100000000000001" customHeight="1" x14ac:dyDescent="0.25"/>
    <row r="28" spans="1:17" s="3" customFormat="1" ht="17.100000000000001" customHeight="1" x14ac:dyDescent="0.25"/>
    <row r="29" spans="1:17" s="3" customFormat="1" ht="17.100000000000001" customHeight="1" x14ac:dyDescent="0.25">
      <c r="I29"/>
      <c r="J29"/>
      <c r="K29"/>
      <c r="L29"/>
      <c r="M29"/>
      <c r="N29"/>
      <c r="O29"/>
      <c r="P29"/>
      <c r="Q29"/>
    </row>
    <row r="30" spans="1:17" s="3" customFormat="1" ht="17.100000000000001" customHeight="1" x14ac:dyDescent="0.25">
      <c r="I30"/>
      <c r="J30"/>
      <c r="K30"/>
      <c r="L30"/>
      <c r="M30"/>
      <c r="N30"/>
      <c r="O30"/>
      <c r="P30"/>
      <c r="Q30"/>
    </row>
  </sheetData>
  <mergeCells count="25">
    <mergeCell ref="A1:H1"/>
    <mergeCell ref="A2:H2"/>
    <mergeCell ref="C4:H4"/>
    <mergeCell ref="A6:H6"/>
    <mergeCell ref="A7:B7"/>
    <mergeCell ref="A15:B15"/>
    <mergeCell ref="A16:B16"/>
    <mergeCell ref="A17:B17"/>
    <mergeCell ref="A18:B18"/>
    <mergeCell ref="I6:Q6"/>
    <mergeCell ref="I11:K11"/>
    <mergeCell ref="I13:K13"/>
    <mergeCell ref="I14:K14"/>
    <mergeCell ref="I15:K15"/>
    <mergeCell ref="I16:K16"/>
    <mergeCell ref="A8:B8"/>
    <mergeCell ref="A9:B9"/>
    <mergeCell ref="A13:B13"/>
    <mergeCell ref="A10:B10"/>
    <mergeCell ref="A14:B14"/>
    <mergeCell ref="I1:Q1"/>
    <mergeCell ref="I2:Q2"/>
    <mergeCell ref="L4:Q4"/>
    <mergeCell ref="J4:K4"/>
    <mergeCell ref="I12:K12"/>
  </mergeCells>
  <phoneticPr fontId="14" type="noConversion"/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Q34"/>
  <sheetViews>
    <sheetView view="pageLayout" zoomScale="90" zoomScalePageLayoutView="90" workbookViewId="0">
      <selection activeCell="E13" sqref="E13:H14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  <col min="9" max="9" width="12" customWidth="1"/>
    <col min="10" max="10" width="10" customWidth="1"/>
    <col min="11" max="11" width="10.7109375" customWidth="1"/>
    <col min="12" max="12" width="21" customWidth="1"/>
    <col min="13" max="13" width="21.28515625" customWidth="1"/>
    <col min="14" max="14" width="21.7109375" customWidth="1"/>
    <col min="15" max="15" width="22" customWidth="1"/>
    <col min="16" max="16" width="21.42578125" customWidth="1"/>
  </cols>
  <sheetData>
    <row r="1" spans="1:17" s="3" customFormat="1" ht="17.100000000000001" customHeight="1" x14ac:dyDescent="0.25">
      <c r="A1" s="96" t="str">
        <f>Accueil!A7</f>
        <v>AO-Notaires-Aime-la-Plagne-Tarentaise_2024</v>
      </c>
      <c r="B1" s="96"/>
      <c r="C1" s="96"/>
      <c r="D1" s="96"/>
      <c r="E1" s="96"/>
      <c r="F1" s="96"/>
      <c r="G1" s="96"/>
      <c r="H1" s="96"/>
      <c r="I1" s="96" t="str">
        <f>Accueil!A7</f>
        <v>AO-Notaires-Aime-la-Plagne-Tarentaise_2024</v>
      </c>
      <c r="J1" s="96"/>
      <c r="K1" s="96"/>
      <c r="L1" s="96"/>
      <c r="M1" s="96"/>
      <c r="N1" s="96"/>
      <c r="O1" s="96"/>
      <c r="P1" s="96"/>
    </row>
    <row r="2" spans="1:17" s="3" customFormat="1" ht="17.100000000000001" customHeight="1" x14ac:dyDescent="0.25">
      <c r="A2" s="97" t="s">
        <v>9</v>
      </c>
      <c r="B2" s="97"/>
      <c r="C2" s="97"/>
      <c r="D2" s="97"/>
      <c r="E2" s="97"/>
      <c r="F2" s="97"/>
      <c r="G2" s="97"/>
      <c r="H2" s="97"/>
      <c r="I2" s="97" t="s">
        <v>10</v>
      </c>
      <c r="J2" s="97"/>
      <c r="K2" s="97"/>
      <c r="L2" s="97"/>
      <c r="M2" s="97"/>
      <c r="N2" s="97"/>
      <c r="O2" s="97"/>
      <c r="P2" s="97"/>
      <c r="Q2" s="97"/>
    </row>
    <row r="3" spans="1:17" s="3" customFormat="1" ht="17.100000000000001" customHeight="1" x14ac:dyDescent="0.25"/>
    <row r="4" spans="1:17" s="3" customFormat="1" ht="17.100000000000001" customHeight="1" x14ac:dyDescent="0.25">
      <c r="A4" s="128" t="s">
        <v>44</v>
      </c>
      <c r="B4" s="97"/>
      <c r="C4" s="97"/>
      <c r="D4" s="97"/>
      <c r="E4" s="4" t="s">
        <v>11</v>
      </c>
      <c r="F4" s="111"/>
      <c r="G4" s="111"/>
      <c r="H4" s="111"/>
      <c r="I4" s="128" t="str">
        <f>+A4</f>
        <v>FORMATIONS</v>
      </c>
      <c r="J4" s="97"/>
      <c r="K4" s="97"/>
      <c r="L4" s="97"/>
      <c r="M4" s="4" t="s">
        <v>11</v>
      </c>
      <c r="N4" s="111"/>
      <c r="O4" s="111"/>
      <c r="P4" s="111"/>
    </row>
    <row r="5" spans="1:17" s="3" customFormat="1" ht="17.100000000000001" customHeight="1" x14ac:dyDescent="0.25">
      <c r="A5" s="5" t="s">
        <v>12</v>
      </c>
      <c r="B5" s="128" t="s">
        <v>44</v>
      </c>
      <c r="C5" s="97"/>
      <c r="D5" s="97"/>
      <c r="E5" s="97"/>
      <c r="F5" s="97"/>
      <c r="G5" s="97"/>
      <c r="H5" s="97"/>
      <c r="I5" s="5" t="s">
        <v>12</v>
      </c>
      <c r="J5" s="128" t="str">
        <f>+B5</f>
        <v>FORMATIONS</v>
      </c>
      <c r="K5" s="97"/>
      <c r="L5" s="97"/>
      <c r="M5" s="97"/>
      <c r="N5" s="97"/>
      <c r="O5" s="97"/>
      <c r="P5" s="97"/>
    </row>
    <row r="6" spans="1:17" s="3" customFormat="1" ht="17.100000000000001" customHeight="1" x14ac:dyDescent="0.25">
      <c r="A6" s="6"/>
      <c r="B6" s="6"/>
      <c r="C6" s="6"/>
      <c r="I6" s="6"/>
      <c r="J6" s="6"/>
      <c r="K6" s="6"/>
    </row>
    <row r="7" spans="1:17" s="3" customFormat="1" ht="17.100000000000001" customHeight="1" x14ac:dyDescent="0.25">
      <c r="A7" s="89" t="s">
        <v>45</v>
      </c>
      <c r="B7" s="89"/>
      <c r="C7" s="89"/>
      <c r="D7" s="89"/>
      <c r="E7" s="89"/>
      <c r="F7" s="89"/>
      <c r="G7" s="89"/>
      <c r="H7" s="89"/>
      <c r="I7" s="89" t="s">
        <v>46</v>
      </c>
      <c r="J7" s="89"/>
      <c r="K7" s="89"/>
      <c r="L7" s="89"/>
      <c r="M7" s="89"/>
      <c r="N7" s="89"/>
      <c r="O7" s="89"/>
      <c r="P7" s="89"/>
    </row>
    <row r="8" spans="1:17" s="3" customFormat="1" ht="28.5" customHeight="1" x14ac:dyDescent="0.25">
      <c r="A8" s="91" t="s">
        <v>26</v>
      </c>
      <c r="B8" s="127"/>
      <c r="C8" s="127"/>
      <c r="D8" s="92"/>
      <c r="E8" s="91" t="s">
        <v>86</v>
      </c>
      <c r="F8" s="127"/>
      <c r="G8" s="127"/>
      <c r="H8" s="92"/>
      <c r="I8" s="131" t="s">
        <v>17</v>
      </c>
      <c r="J8" s="131"/>
      <c r="K8" s="131"/>
      <c r="L8" s="39" t="s">
        <v>18</v>
      </c>
      <c r="M8" s="91" t="s">
        <v>47</v>
      </c>
      <c r="N8" s="127"/>
      <c r="O8" s="127"/>
      <c r="P8" s="92"/>
    </row>
    <row r="9" spans="1:17" s="3" customFormat="1" ht="17.100000000000001" customHeight="1" x14ac:dyDescent="0.25">
      <c r="A9" s="116" t="s">
        <v>87</v>
      </c>
      <c r="B9" s="117"/>
      <c r="C9" s="117"/>
      <c r="D9" s="118"/>
      <c r="E9" s="122"/>
      <c r="F9" s="100"/>
      <c r="G9" s="100"/>
      <c r="H9" s="123"/>
      <c r="I9" s="112" t="s">
        <v>48</v>
      </c>
      <c r="J9" s="112"/>
      <c r="K9" s="112"/>
      <c r="L9" s="138">
        <v>4</v>
      </c>
      <c r="M9" s="132">
        <f>+E9*L9</f>
        <v>0</v>
      </c>
      <c r="N9" s="133"/>
      <c r="O9" s="133"/>
      <c r="P9" s="134"/>
    </row>
    <row r="10" spans="1:17" s="3" customFormat="1" ht="17.100000000000001" customHeight="1" x14ac:dyDescent="0.25">
      <c r="A10" s="119"/>
      <c r="B10" s="120"/>
      <c r="C10" s="120"/>
      <c r="D10" s="121"/>
      <c r="E10" s="124"/>
      <c r="F10" s="101"/>
      <c r="G10" s="101"/>
      <c r="H10" s="125"/>
      <c r="I10" s="112"/>
      <c r="J10" s="112"/>
      <c r="K10" s="112"/>
      <c r="L10" s="139"/>
      <c r="M10" s="135"/>
      <c r="N10" s="136"/>
      <c r="O10" s="136"/>
      <c r="P10" s="137"/>
    </row>
    <row r="11" spans="1:17" s="3" customFormat="1" ht="17.100000000000001" customHeight="1" x14ac:dyDescent="0.25">
      <c r="A11" s="116" t="s">
        <v>88</v>
      </c>
      <c r="B11" s="117"/>
      <c r="C11" s="117"/>
      <c r="D11" s="118"/>
      <c r="E11" s="122"/>
      <c r="F11" s="100"/>
      <c r="G11" s="100"/>
      <c r="H11" s="123"/>
      <c r="I11" s="112" t="s">
        <v>49</v>
      </c>
      <c r="J11" s="112"/>
      <c r="K11" s="112"/>
      <c r="L11" s="138">
        <v>0</v>
      </c>
      <c r="M11" s="132">
        <f t="shared" ref="M11" si="0">+E11*L11</f>
        <v>0</v>
      </c>
      <c r="N11" s="133"/>
      <c r="O11" s="133"/>
      <c r="P11" s="134"/>
    </row>
    <row r="12" spans="1:17" s="3" customFormat="1" ht="17.100000000000001" customHeight="1" x14ac:dyDescent="0.25">
      <c r="A12" s="119"/>
      <c r="B12" s="120"/>
      <c r="C12" s="120"/>
      <c r="D12" s="121"/>
      <c r="E12" s="124"/>
      <c r="F12" s="101"/>
      <c r="G12" s="101"/>
      <c r="H12" s="125"/>
      <c r="I12" s="112"/>
      <c r="J12" s="112"/>
      <c r="K12" s="112"/>
      <c r="L12" s="139"/>
      <c r="M12" s="135"/>
      <c r="N12" s="136"/>
      <c r="O12" s="136"/>
      <c r="P12" s="137"/>
    </row>
    <row r="13" spans="1:17" s="3" customFormat="1" ht="17.100000000000001" customHeight="1" x14ac:dyDescent="0.25">
      <c r="A13" s="116" t="s">
        <v>89</v>
      </c>
      <c r="B13" s="117"/>
      <c r="C13" s="117"/>
      <c r="D13" s="118"/>
      <c r="E13" s="122"/>
      <c r="F13" s="100"/>
      <c r="G13" s="100"/>
      <c r="H13" s="123"/>
      <c r="I13" s="112" t="s">
        <v>50</v>
      </c>
      <c r="J13" s="112"/>
      <c r="K13" s="112"/>
      <c r="L13" s="138">
        <v>1</v>
      </c>
      <c r="M13" s="132">
        <f t="shared" ref="M13" si="1">+E13*L13</f>
        <v>0</v>
      </c>
      <c r="N13" s="133"/>
      <c r="O13" s="133"/>
      <c r="P13" s="134"/>
    </row>
    <row r="14" spans="1:17" s="3" customFormat="1" ht="17.100000000000001" customHeight="1" x14ac:dyDescent="0.25">
      <c r="A14" s="119"/>
      <c r="B14" s="120"/>
      <c r="C14" s="120"/>
      <c r="D14" s="121"/>
      <c r="E14" s="124"/>
      <c r="F14" s="101"/>
      <c r="G14" s="101"/>
      <c r="H14" s="125"/>
      <c r="I14" s="112"/>
      <c r="J14" s="112"/>
      <c r="K14" s="112"/>
      <c r="L14" s="139"/>
      <c r="M14" s="135"/>
      <c r="N14" s="136"/>
      <c r="O14" s="136"/>
      <c r="P14" s="137"/>
    </row>
    <row r="15" spans="1:17" s="3" customFormat="1" ht="15.75" customHeight="1" x14ac:dyDescent="0.25">
      <c r="A15" s="115"/>
      <c r="B15" s="115"/>
      <c r="C15" s="115"/>
      <c r="D15" s="29"/>
      <c r="E15" s="90"/>
      <c r="F15" s="90"/>
      <c r="G15" s="90"/>
      <c r="H15" s="90"/>
    </row>
    <row r="16" spans="1:17" s="3" customFormat="1" ht="16.5" customHeight="1" x14ac:dyDescent="0.25">
      <c r="A16" s="126"/>
      <c r="B16" s="126"/>
      <c r="C16" s="126"/>
      <c r="D16" s="2"/>
      <c r="E16" s="72"/>
      <c r="F16" s="72"/>
      <c r="G16" s="72"/>
      <c r="H16" s="72"/>
      <c r="I16" s="129" t="s">
        <v>20</v>
      </c>
      <c r="J16" s="129"/>
      <c r="K16" s="129"/>
      <c r="L16" s="111">
        <f>SUM(L9:L14)</f>
        <v>5</v>
      </c>
      <c r="M16" s="130">
        <f>SUM(M9:P14)</f>
        <v>0</v>
      </c>
      <c r="N16" s="111"/>
      <c r="O16" s="111"/>
      <c r="P16" s="111"/>
    </row>
    <row r="17" spans="1:16" s="3" customFormat="1" ht="17.100000000000001" customHeight="1" x14ac:dyDescent="0.25">
      <c r="A17" s="126"/>
      <c r="B17" s="126"/>
      <c r="C17" s="126"/>
      <c r="E17" s="72"/>
      <c r="F17" s="72"/>
      <c r="G17" s="72"/>
      <c r="H17" s="72"/>
      <c r="I17" s="129"/>
      <c r="J17" s="129"/>
      <c r="K17" s="129"/>
      <c r="L17" s="111"/>
      <c r="M17" s="111"/>
      <c r="N17" s="111"/>
      <c r="O17" s="111"/>
      <c r="P17" s="111"/>
    </row>
    <row r="18" spans="1:16" s="3" customFormat="1" ht="17.100000000000001" customHeight="1" x14ac:dyDescent="0.25">
      <c r="A18" s="95"/>
      <c r="B18" s="95"/>
      <c r="C18" s="95"/>
      <c r="D18" s="95"/>
      <c r="E18" s="72"/>
      <c r="F18" s="72"/>
      <c r="G18" s="72"/>
      <c r="H18" s="72"/>
    </row>
    <row r="19" spans="1:16" s="3" customFormat="1" ht="17.100000000000001" customHeight="1" x14ac:dyDescent="0.25"/>
    <row r="20" spans="1:16" s="3" customFormat="1" ht="17.100000000000001" customHeight="1" x14ac:dyDescent="0.25"/>
    <row r="21" spans="1:16" s="3" customFormat="1" ht="17.100000000000001" customHeight="1" x14ac:dyDescent="0.25"/>
    <row r="22" spans="1:16" s="3" customFormat="1" ht="17.100000000000001" customHeight="1" x14ac:dyDescent="0.25"/>
    <row r="23" spans="1:16" s="3" customFormat="1" ht="17.100000000000001" customHeight="1" x14ac:dyDescent="0.25"/>
    <row r="24" spans="1:16" s="3" customFormat="1" ht="17.100000000000001" customHeight="1" x14ac:dyDescent="0.25"/>
    <row r="25" spans="1:16" s="3" customFormat="1" ht="17.100000000000001" customHeight="1" x14ac:dyDescent="0.25"/>
    <row r="26" spans="1:16" s="3" customFormat="1" ht="17.100000000000001" customHeight="1" x14ac:dyDescent="0.25"/>
    <row r="27" spans="1:16" s="3" customFormat="1" ht="17.100000000000001" customHeight="1" x14ac:dyDescent="0.25"/>
    <row r="28" spans="1:16" s="3" customFormat="1" ht="17.100000000000001" customHeight="1" x14ac:dyDescent="0.25">
      <c r="I28"/>
      <c r="J28"/>
      <c r="K28"/>
      <c r="L28"/>
      <c r="M28"/>
      <c r="N28"/>
      <c r="O28"/>
      <c r="P28"/>
    </row>
    <row r="29" spans="1:16" s="3" customFormat="1" ht="17.100000000000001" customHeight="1" x14ac:dyDescent="0.25">
      <c r="I29"/>
      <c r="J29"/>
      <c r="K29"/>
      <c r="L29"/>
      <c r="M29"/>
      <c r="N29"/>
      <c r="O29"/>
      <c r="P29"/>
    </row>
    <row r="30" spans="1:16" s="3" customFormat="1" ht="17.100000000000001" customHeight="1" x14ac:dyDescent="0.25">
      <c r="I30"/>
      <c r="J30"/>
      <c r="K30"/>
      <c r="L30"/>
      <c r="M30"/>
      <c r="N30"/>
      <c r="O30"/>
      <c r="P30"/>
    </row>
    <row r="31" spans="1:16" s="3" customFormat="1" ht="17.100000000000001" customHeight="1" x14ac:dyDescent="0.25">
      <c r="I31"/>
      <c r="J31"/>
      <c r="K31"/>
      <c r="L31"/>
      <c r="M31"/>
      <c r="N31"/>
      <c r="O31"/>
      <c r="P31"/>
    </row>
    <row r="32" spans="1:16" s="3" customFormat="1" ht="17.100000000000001" customHeight="1" x14ac:dyDescent="0.25">
      <c r="I32"/>
      <c r="J32"/>
      <c r="K32"/>
      <c r="L32"/>
      <c r="M32"/>
      <c r="N32"/>
      <c r="O32"/>
      <c r="P32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</sheetData>
  <mergeCells count="46">
    <mergeCell ref="I16:K17"/>
    <mergeCell ref="L16:L17"/>
    <mergeCell ref="M16:P17"/>
    <mergeCell ref="I7:P7"/>
    <mergeCell ref="I8:K8"/>
    <mergeCell ref="M8:P8"/>
    <mergeCell ref="M9:P10"/>
    <mergeCell ref="M11:P12"/>
    <mergeCell ref="M13:P14"/>
    <mergeCell ref="L9:L10"/>
    <mergeCell ref="L11:L12"/>
    <mergeCell ref="L13:L14"/>
    <mergeCell ref="I1:P1"/>
    <mergeCell ref="I4:L4"/>
    <mergeCell ref="N4:P4"/>
    <mergeCell ref="J5:P5"/>
    <mergeCell ref="I2:Q2"/>
    <mergeCell ref="A8:D8"/>
    <mergeCell ref="A1:H1"/>
    <mergeCell ref="A2:H2"/>
    <mergeCell ref="A4:D4"/>
    <mergeCell ref="F4:H4"/>
    <mergeCell ref="B5:H5"/>
    <mergeCell ref="E8:H8"/>
    <mergeCell ref="A7:H7"/>
    <mergeCell ref="E16:F16"/>
    <mergeCell ref="G16:H16"/>
    <mergeCell ref="A17:C17"/>
    <mergeCell ref="E17:F17"/>
    <mergeCell ref="G17:H17"/>
    <mergeCell ref="A18:D18"/>
    <mergeCell ref="E18:F18"/>
    <mergeCell ref="G18:H18"/>
    <mergeCell ref="I9:K10"/>
    <mergeCell ref="I11:K12"/>
    <mergeCell ref="I13:K14"/>
    <mergeCell ref="A15:C15"/>
    <mergeCell ref="E15:F15"/>
    <mergeCell ref="G15:H15"/>
    <mergeCell ref="A9:D10"/>
    <mergeCell ref="A11:D12"/>
    <mergeCell ref="A13:D14"/>
    <mergeCell ref="E9:H10"/>
    <mergeCell ref="E11:H12"/>
    <mergeCell ref="E13:H14"/>
    <mergeCell ref="A16:C16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E9193-9A37-4A45-A80E-A33E1D9156D4}">
  <dimension ref="A1:Q34"/>
  <sheetViews>
    <sheetView tabSelected="1" view="pageLayout" topLeftCell="F1" zoomScale="90" zoomScalePageLayoutView="90" workbookViewId="0">
      <selection activeCell="L20" sqref="L20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  <col min="9" max="9" width="12" customWidth="1"/>
    <col min="10" max="10" width="10" customWidth="1"/>
    <col min="11" max="11" width="10.7109375" customWidth="1"/>
    <col min="12" max="12" width="21" customWidth="1"/>
    <col min="13" max="13" width="21.28515625" customWidth="1"/>
    <col min="14" max="14" width="21.7109375" customWidth="1"/>
    <col min="15" max="15" width="22" customWidth="1"/>
    <col min="16" max="16" width="21.42578125" customWidth="1"/>
  </cols>
  <sheetData>
    <row r="1" spans="1:17" s="3" customFormat="1" ht="17.100000000000001" customHeight="1" x14ac:dyDescent="0.25">
      <c r="A1" s="96" t="str">
        <f>Accueil!A7</f>
        <v>AO-Notaires-Aime-la-Plagne-Tarentaise_2024</v>
      </c>
      <c r="B1" s="96"/>
      <c r="C1" s="96"/>
      <c r="D1" s="96"/>
      <c r="E1" s="96"/>
      <c r="F1" s="96"/>
      <c r="G1" s="96"/>
      <c r="H1" s="96"/>
      <c r="I1" s="96" t="str">
        <f>Accueil!A7</f>
        <v>AO-Notaires-Aime-la-Plagne-Tarentaise_2024</v>
      </c>
      <c r="J1" s="96"/>
      <c r="K1" s="96"/>
      <c r="L1" s="96"/>
      <c r="M1" s="96"/>
      <c r="N1" s="96"/>
      <c r="O1" s="96"/>
      <c r="P1" s="96"/>
    </row>
    <row r="2" spans="1:17" s="3" customFormat="1" ht="17.100000000000001" customHeight="1" x14ac:dyDescent="0.25">
      <c r="A2" s="97" t="s">
        <v>9</v>
      </c>
      <c r="B2" s="97"/>
      <c r="C2" s="97"/>
      <c r="D2" s="97"/>
      <c r="E2" s="97"/>
      <c r="F2" s="97"/>
      <c r="G2" s="97"/>
      <c r="H2" s="97"/>
      <c r="I2" s="97" t="s">
        <v>10</v>
      </c>
      <c r="J2" s="97"/>
      <c r="K2" s="97"/>
      <c r="L2" s="97"/>
      <c r="M2" s="97"/>
      <c r="N2" s="97"/>
      <c r="O2" s="97"/>
      <c r="P2" s="97"/>
      <c r="Q2" s="97"/>
    </row>
    <row r="3" spans="1:17" s="3" customFormat="1" ht="17.100000000000001" customHeight="1" x14ac:dyDescent="0.25"/>
    <row r="4" spans="1:17" s="3" customFormat="1" ht="17.100000000000001" customHeight="1" x14ac:dyDescent="0.25">
      <c r="A4" s="128" t="s">
        <v>51</v>
      </c>
      <c r="B4" s="97"/>
      <c r="C4" s="97"/>
      <c r="D4" s="97"/>
      <c r="E4" s="4" t="s">
        <v>11</v>
      </c>
      <c r="F4" s="111"/>
      <c r="G4" s="111"/>
      <c r="H4" s="111"/>
      <c r="I4" s="128" t="str">
        <f>+A4</f>
        <v>INSTALLATION - MISE EN SERVICE</v>
      </c>
      <c r="J4" s="97"/>
      <c r="K4" s="97"/>
      <c r="L4" s="97"/>
      <c r="M4" s="4" t="s">
        <v>11</v>
      </c>
      <c r="N4" s="111"/>
      <c r="O4" s="111"/>
      <c r="P4" s="111"/>
    </row>
    <row r="5" spans="1:17" s="3" customFormat="1" ht="17.100000000000001" customHeight="1" x14ac:dyDescent="0.25">
      <c r="A5" s="5" t="s">
        <v>12</v>
      </c>
      <c r="B5" s="128" t="str">
        <f>+A4</f>
        <v>INSTALLATION - MISE EN SERVICE</v>
      </c>
      <c r="C5" s="97"/>
      <c r="D5" s="97"/>
      <c r="E5" s="97"/>
      <c r="F5" s="97"/>
      <c r="G5" s="97"/>
      <c r="H5" s="97"/>
      <c r="I5" s="5" t="s">
        <v>12</v>
      </c>
      <c r="J5" s="128" t="str">
        <f>+B5</f>
        <v>INSTALLATION - MISE EN SERVICE</v>
      </c>
      <c r="K5" s="97"/>
      <c r="L5" s="97"/>
      <c r="M5" s="97"/>
      <c r="N5" s="97"/>
      <c r="O5" s="97"/>
      <c r="P5" s="97"/>
    </row>
    <row r="6" spans="1:17" s="3" customFormat="1" ht="17.100000000000001" customHeight="1" x14ac:dyDescent="0.25">
      <c r="A6" s="6"/>
      <c r="B6" s="6"/>
      <c r="C6" s="6"/>
      <c r="I6" s="6"/>
      <c r="J6" s="6"/>
      <c r="K6" s="6"/>
    </row>
    <row r="7" spans="1:17" s="3" customFormat="1" ht="17.100000000000001" customHeight="1" x14ac:dyDescent="0.25">
      <c r="A7" s="89" t="s">
        <v>45</v>
      </c>
      <c r="B7" s="89"/>
      <c r="C7" s="89"/>
      <c r="D7" s="89"/>
      <c r="E7" s="89"/>
      <c r="F7" s="89"/>
      <c r="G7" s="89"/>
      <c r="H7" s="89"/>
      <c r="I7" s="89" t="s">
        <v>46</v>
      </c>
      <c r="J7" s="89"/>
      <c r="K7" s="89"/>
      <c r="L7" s="89"/>
      <c r="M7" s="89"/>
      <c r="N7" s="89"/>
      <c r="O7" s="89"/>
      <c r="P7" s="89"/>
    </row>
    <row r="8" spans="1:17" s="3" customFormat="1" ht="28.5" customHeight="1" x14ac:dyDescent="0.25">
      <c r="A8" s="91" t="s">
        <v>52</v>
      </c>
      <c r="B8" s="127"/>
      <c r="C8" s="127"/>
      <c r="D8" s="92"/>
      <c r="E8" s="91" t="s">
        <v>71</v>
      </c>
      <c r="F8" s="127"/>
      <c r="G8" s="127"/>
      <c r="H8" s="92"/>
      <c r="I8" s="131" t="s">
        <v>53</v>
      </c>
      <c r="J8" s="131"/>
      <c r="K8" s="131"/>
      <c r="L8" s="39" t="s">
        <v>54</v>
      </c>
      <c r="M8" s="91" t="s">
        <v>47</v>
      </c>
      <c r="N8" s="127"/>
      <c r="O8" s="127"/>
      <c r="P8" s="92"/>
    </row>
    <row r="9" spans="1:17" s="3" customFormat="1" ht="17.100000000000001" customHeight="1" x14ac:dyDescent="0.25">
      <c r="A9" s="122" t="s">
        <v>55</v>
      </c>
      <c r="B9" s="100"/>
      <c r="C9" s="100"/>
      <c r="D9" s="123"/>
      <c r="E9" s="122"/>
      <c r="F9" s="100"/>
      <c r="G9" s="100"/>
      <c r="H9" s="123"/>
      <c r="I9" s="122" t="s">
        <v>55</v>
      </c>
      <c r="J9" s="100"/>
      <c r="K9" s="100"/>
      <c r="L9" s="111">
        <v>1</v>
      </c>
      <c r="M9" s="132">
        <f>E9*L9</f>
        <v>0</v>
      </c>
      <c r="N9" s="133"/>
      <c r="O9" s="133"/>
      <c r="P9" s="134"/>
    </row>
    <row r="10" spans="1:17" s="3" customFormat="1" ht="17.100000000000001" customHeight="1" x14ac:dyDescent="0.25">
      <c r="A10" s="124"/>
      <c r="B10" s="101"/>
      <c r="C10" s="101"/>
      <c r="D10" s="125"/>
      <c r="E10" s="124"/>
      <c r="F10" s="101"/>
      <c r="G10" s="101"/>
      <c r="H10" s="125"/>
      <c r="I10" s="124"/>
      <c r="J10" s="101"/>
      <c r="K10" s="101"/>
      <c r="L10" s="111"/>
      <c r="M10" s="135"/>
      <c r="N10" s="136"/>
      <c r="O10" s="136"/>
      <c r="P10" s="137"/>
    </row>
    <row r="11" spans="1:17" s="3" customFormat="1" ht="17.100000000000001" customHeight="1" x14ac:dyDescent="0.25">
      <c r="A11" s="122" t="s">
        <v>56</v>
      </c>
      <c r="B11" s="100"/>
      <c r="C11" s="100"/>
      <c r="D11" s="123"/>
      <c r="E11" s="122"/>
      <c r="F11" s="100"/>
      <c r="G11" s="100"/>
      <c r="H11" s="123"/>
      <c r="I11" s="122" t="s">
        <v>56</v>
      </c>
      <c r="J11" s="100"/>
      <c r="K11" s="100"/>
      <c r="L11" s="111">
        <v>1</v>
      </c>
      <c r="M11" s="132">
        <f t="shared" ref="M11" si="0">E11*L11</f>
        <v>0</v>
      </c>
      <c r="N11" s="133"/>
      <c r="O11" s="133"/>
      <c r="P11" s="134"/>
    </row>
    <row r="12" spans="1:17" s="3" customFormat="1" ht="17.100000000000001" customHeight="1" x14ac:dyDescent="0.25">
      <c r="A12" s="124"/>
      <c r="B12" s="101"/>
      <c r="C12" s="101"/>
      <c r="D12" s="125"/>
      <c r="E12" s="124"/>
      <c r="F12" s="101"/>
      <c r="G12" s="101"/>
      <c r="H12" s="125"/>
      <c r="I12" s="124"/>
      <c r="J12" s="101"/>
      <c r="K12" s="101"/>
      <c r="L12" s="111"/>
      <c r="M12" s="135"/>
      <c r="N12" s="136"/>
      <c r="O12" s="136"/>
      <c r="P12" s="137"/>
    </row>
    <row r="13" spans="1:17" s="3" customFormat="1" ht="17.100000000000001" customHeight="1" x14ac:dyDescent="0.25">
      <c r="A13" s="111" t="s">
        <v>57</v>
      </c>
      <c r="B13" s="111"/>
      <c r="C13" s="111"/>
      <c r="D13" s="111"/>
      <c r="E13" s="122"/>
      <c r="F13" s="100"/>
      <c r="G13" s="100"/>
      <c r="H13" s="123"/>
      <c r="I13" s="122" t="s">
        <v>57</v>
      </c>
      <c r="J13" s="100"/>
      <c r="K13" s="123"/>
      <c r="L13" s="141">
        <v>2</v>
      </c>
      <c r="M13" s="132">
        <f t="shared" ref="M13" si="1">E13*L13</f>
        <v>0</v>
      </c>
      <c r="N13" s="133"/>
      <c r="O13" s="133"/>
      <c r="P13" s="134"/>
    </row>
    <row r="14" spans="1:17" s="3" customFormat="1" ht="17.100000000000001" customHeight="1" x14ac:dyDescent="0.25">
      <c r="A14" s="111"/>
      <c r="B14" s="111"/>
      <c r="C14" s="111"/>
      <c r="D14" s="111"/>
      <c r="E14" s="124"/>
      <c r="F14" s="101"/>
      <c r="G14" s="101"/>
      <c r="H14" s="125"/>
      <c r="I14" s="124"/>
      <c r="J14" s="101"/>
      <c r="K14" s="125"/>
      <c r="L14" s="142"/>
      <c r="M14" s="135"/>
      <c r="N14" s="136"/>
      <c r="O14" s="136"/>
      <c r="P14" s="137"/>
    </row>
    <row r="15" spans="1:17" s="3" customFormat="1" ht="15.75" customHeight="1" x14ac:dyDescent="0.25">
      <c r="A15" s="111" t="s">
        <v>58</v>
      </c>
      <c r="B15" s="111"/>
      <c r="C15" s="111"/>
      <c r="D15" s="111"/>
      <c r="E15" s="122"/>
      <c r="F15" s="100"/>
      <c r="G15" s="100"/>
      <c r="H15" s="123"/>
      <c r="I15" s="122" t="s">
        <v>58</v>
      </c>
      <c r="J15" s="100"/>
      <c r="K15" s="123"/>
      <c r="L15" s="141">
        <v>0</v>
      </c>
      <c r="M15" s="132">
        <f t="shared" ref="M15" si="2">E15*L15</f>
        <v>0</v>
      </c>
      <c r="N15" s="133"/>
      <c r="O15" s="133"/>
      <c r="P15" s="134"/>
    </row>
    <row r="16" spans="1:17" s="3" customFormat="1" ht="16.5" customHeight="1" x14ac:dyDescent="0.25">
      <c r="A16" s="111"/>
      <c r="B16" s="111"/>
      <c r="C16" s="111"/>
      <c r="D16" s="111"/>
      <c r="E16" s="124"/>
      <c r="F16" s="101"/>
      <c r="G16" s="101"/>
      <c r="H16" s="125"/>
      <c r="I16" s="124"/>
      <c r="J16" s="101"/>
      <c r="K16" s="125"/>
      <c r="L16" s="142"/>
      <c r="M16" s="135"/>
      <c r="N16" s="136"/>
      <c r="O16" s="136"/>
      <c r="P16" s="137"/>
    </row>
    <row r="17" spans="1:16" s="3" customFormat="1" ht="17.100000000000001" customHeight="1" x14ac:dyDescent="0.25">
      <c r="A17" s="126"/>
      <c r="B17" s="126"/>
      <c r="C17" s="126"/>
      <c r="E17" s="72"/>
      <c r="F17" s="72"/>
      <c r="G17" s="72"/>
      <c r="H17" s="72"/>
    </row>
    <row r="18" spans="1:16" s="3" customFormat="1" ht="17.100000000000001" customHeight="1" x14ac:dyDescent="0.25">
      <c r="A18" s="140" t="s">
        <v>59</v>
      </c>
      <c r="B18" s="140"/>
      <c r="C18" s="140"/>
      <c r="D18" s="140"/>
      <c r="E18" s="140"/>
      <c r="F18" s="140"/>
      <c r="G18" s="140"/>
      <c r="H18" s="140"/>
      <c r="I18" s="129" t="s">
        <v>20</v>
      </c>
      <c r="J18" s="129"/>
      <c r="K18" s="129"/>
      <c r="L18" s="111">
        <f>SUM(L9:L16)</f>
        <v>4</v>
      </c>
      <c r="M18" s="130">
        <f>SUM(M9:P16)</f>
        <v>0</v>
      </c>
      <c r="N18" s="111"/>
      <c r="O18" s="111"/>
      <c r="P18" s="111"/>
    </row>
    <row r="19" spans="1:16" s="3" customFormat="1" ht="17.100000000000001" customHeight="1" x14ac:dyDescent="0.25">
      <c r="A19" s="140"/>
      <c r="B19" s="140"/>
      <c r="C19" s="140"/>
      <c r="D19" s="140"/>
      <c r="E19" s="140"/>
      <c r="F19" s="140"/>
      <c r="G19" s="140"/>
      <c r="H19" s="140"/>
      <c r="I19" s="129"/>
      <c r="J19" s="129"/>
      <c r="K19" s="129"/>
      <c r="L19" s="111"/>
      <c r="M19" s="111"/>
      <c r="N19" s="111"/>
      <c r="O19" s="111"/>
      <c r="P19" s="111"/>
    </row>
    <row r="20" spans="1:16" s="3" customFormat="1" ht="17.100000000000001" customHeight="1" x14ac:dyDescent="0.25"/>
    <row r="21" spans="1:16" s="3" customFormat="1" ht="17.100000000000001" customHeight="1" x14ac:dyDescent="0.25">
      <c r="A21" s="4" t="s">
        <v>12</v>
      </c>
      <c r="B21" s="103" t="s">
        <v>60</v>
      </c>
      <c r="C21" s="103"/>
      <c r="D21" s="103"/>
      <c r="E21" s="103"/>
      <c r="F21" s="103"/>
      <c r="G21" s="103"/>
      <c r="H21" s="103"/>
    </row>
    <row r="22" spans="1:16" s="3" customFormat="1" ht="17.100000000000001" customHeight="1" x14ac:dyDescent="0.25"/>
    <row r="23" spans="1:16" s="3" customFormat="1" ht="17.100000000000001" customHeight="1" x14ac:dyDescent="0.25">
      <c r="A23" s="89" t="s">
        <v>45</v>
      </c>
      <c r="B23" s="89"/>
      <c r="C23" s="89"/>
      <c r="D23" s="89"/>
      <c r="E23" s="89"/>
      <c r="F23" s="89"/>
      <c r="G23" s="89"/>
      <c r="H23" s="89"/>
    </row>
    <row r="24" spans="1:16" s="3" customFormat="1" ht="17.100000000000001" customHeight="1" x14ac:dyDescent="0.25">
      <c r="A24" s="91" t="s">
        <v>52</v>
      </c>
      <c r="B24" s="127"/>
      <c r="C24" s="127"/>
      <c r="D24" s="92"/>
      <c r="E24" s="91" t="s">
        <v>26</v>
      </c>
      <c r="F24" s="127"/>
      <c r="G24" s="127"/>
      <c r="H24" s="92"/>
    </row>
    <row r="25" spans="1:16" s="3" customFormat="1" ht="17.100000000000001" customHeight="1" x14ac:dyDescent="0.25">
      <c r="A25" s="122" t="s">
        <v>55</v>
      </c>
      <c r="B25" s="100"/>
      <c r="C25" s="100"/>
      <c r="D25" s="123"/>
      <c r="E25" s="122"/>
      <c r="F25" s="100"/>
      <c r="G25" s="100"/>
      <c r="H25" s="123"/>
    </row>
    <row r="26" spans="1:16" s="3" customFormat="1" ht="17.100000000000001" customHeight="1" x14ac:dyDescent="0.25">
      <c r="A26" s="124"/>
      <c r="B26" s="101"/>
      <c r="C26" s="101"/>
      <c r="D26" s="125"/>
      <c r="E26" s="124"/>
      <c r="F26" s="101"/>
      <c r="G26" s="101"/>
      <c r="H26" s="125"/>
    </row>
    <row r="27" spans="1:16" s="3" customFormat="1" ht="17.100000000000001" customHeight="1" x14ac:dyDescent="0.25">
      <c r="A27" s="122" t="s">
        <v>56</v>
      </c>
      <c r="B27" s="100"/>
      <c r="C27" s="100"/>
      <c r="D27" s="123"/>
      <c r="E27" s="122"/>
      <c r="F27" s="100"/>
      <c r="G27" s="100"/>
      <c r="H27" s="123"/>
    </row>
    <row r="28" spans="1:16" s="3" customFormat="1" ht="17.100000000000001" customHeight="1" x14ac:dyDescent="0.25">
      <c r="A28" s="124"/>
      <c r="B28" s="101"/>
      <c r="C28" s="101"/>
      <c r="D28" s="125"/>
      <c r="E28" s="124"/>
      <c r="F28" s="101"/>
      <c r="G28" s="101"/>
      <c r="H28" s="125"/>
      <c r="I28"/>
      <c r="J28"/>
      <c r="K28"/>
      <c r="L28"/>
      <c r="M28"/>
      <c r="N28"/>
      <c r="O28"/>
      <c r="P28"/>
    </row>
    <row r="29" spans="1:16" s="3" customFormat="1" ht="17.100000000000001" customHeight="1" x14ac:dyDescent="0.25">
      <c r="A29" s="111" t="s">
        <v>57</v>
      </c>
      <c r="B29" s="111"/>
      <c r="C29" s="111"/>
      <c r="D29" s="111"/>
      <c r="E29" s="122"/>
      <c r="F29" s="100"/>
      <c r="G29" s="100"/>
      <c r="H29" s="123"/>
      <c r="I29"/>
      <c r="J29"/>
      <c r="K29"/>
      <c r="L29"/>
      <c r="M29"/>
      <c r="N29"/>
      <c r="O29"/>
      <c r="P29"/>
    </row>
    <row r="30" spans="1:16" s="3" customFormat="1" ht="17.100000000000001" customHeight="1" x14ac:dyDescent="0.25">
      <c r="A30" s="111"/>
      <c r="B30" s="111"/>
      <c r="C30" s="111"/>
      <c r="D30" s="111"/>
      <c r="E30" s="124"/>
      <c r="F30" s="101"/>
      <c r="G30" s="101"/>
      <c r="H30" s="125"/>
      <c r="I30"/>
      <c r="J30"/>
      <c r="K30"/>
      <c r="L30"/>
      <c r="M30"/>
      <c r="N30"/>
      <c r="O30"/>
      <c r="P30"/>
    </row>
    <row r="31" spans="1:16" s="3" customFormat="1" ht="17.100000000000001" customHeight="1" x14ac:dyDescent="0.25">
      <c r="A31" s="111" t="s">
        <v>58</v>
      </c>
      <c r="B31" s="111"/>
      <c r="C31" s="111"/>
      <c r="D31" s="111"/>
      <c r="E31" s="122"/>
      <c r="F31" s="100"/>
      <c r="G31" s="100"/>
      <c r="H31" s="123"/>
      <c r="I31"/>
      <c r="J31"/>
      <c r="K31"/>
      <c r="L31"/>
      <c r="M31"/>
      <c r="N31"/>
      <c r="O31"/>
      <c r="P31"/>
    </row>
    <row r="32" spans="1:16" s="3" customFormat="1" ht="17.100000000000001" customHeight="1" x14ac:dyDescent="0.25">
      <c r="A32" s="111"/>
      <c r="B32" s="111"/>
      <c r="C32" s="111"/>
      <c r="D32" s="111"/>
      <c r="E32" s="124"/>
      <c r="F32" s="101"/>
      <c r="G32" s="101"/>
      <c r="H32" s="125"/>
      <c r="I32"/>
      <c r="J32"/>
      <c r="K32"/>
      <c r="L32"/>
      <c r="M32"/>
      <c r="N32"/>
      <c r="O32"/>
      <c r="P32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</sheetData>
  <mergeCells count="55">
    <mergeCell ref="M18:P19"/>
    <mergeCell ref="A1:H1"/>
    <mergeCell ref="I1:P1"/>
    <mergeCell ref="A2:H2"/>
    <mergeCell ref="I2:Q2"/>
    <mergeCell ref="A4:D4"/>
    <mergeCell ref="F4:H4"/>
    <mergeCell ref="I4:L4"/>
    <mergeCell ref="N4:P4"/>
    <mergeCell ref="B5:H5"/>
    <mergeCell ref="J5:P5"/>
    <mergeCell ref="A7:H7"/>
    <mergeCell ref="I7:P7"/>
    <mergeCell ref="A8:D8"/>
    <mergeCell ref="I8:K8"/>
    <mergeCell ref="E8:H8"/>
    <mergeCell ref="M8:P8"/>
    <mergeCell ref="A11:D12"/>
    <mergeCell ref="I11:K12"/>
    <mergeCell ref="L11:L12"/>
    <mergeCell ref="A9:D10"/>
    <mergeCell ref="I9:K10"/>
    <mergeCell ref="L9:L10"/>
    <mergeCell ref="E9:H10"/>
    <mergeCell ref="E11:H12"/>
    <mergeCell ref="M9:P10"/>
    <mergeCell ref="M11:P12"/>
    <mergeCell ref="E25:H26"/>
    <mergeCell ref="E24:H24"/>
    <mergeCell ref="A13:D14"/>
    <mergeCell ref="I13:K14"/>
    <mergeCell ref="L13:L14"/>
    <mergeCell ref="A15:D16"/>
    <mergeCell ref="L15:L16"/>
    <mergeCell ref="I15:K16"/>
    <mergeCell ref="E13:H14"/>
    <mergeCell ref="E15:H16"/>
    <mergeCell ref="I18:K19"/>
    <mergeCell ref="L18:L19"/>
    <mergeCell ref="M13:P14"/>
    <mergeCell ref="M15:P16"/>
    <mergeCell ref="A31:D32"/>
    <mergeCell ref="A27:D28"/>
    <mergeCell ref="A29:D30"/>
    <mergeCell ref="E27:H28"/>
    <mergeCell ref="E29:H30"/>
    <mergeCell ref="E31:H32"/>
    <mergeCell ref="A17:C17"/>
    <mergeCell ref="E17:F17"/>
    <mergeCell ref="G17:H17"/>
    <mergeCell ref="A25:D26"/>
    <mergeCell ref="B21:H21"/>
    <mergeCell ref="A18:H19"/>
    <mergeCell ref="A23:H23"/>
    <mergeCell ref="A24:D24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P26"/>
  <sheetViews>
    <sheetView view="pageLayout" topLeftCell="F1" workbookViewId="0">
      <selection activeCell="G21" sqref="G21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  <col min="9" max="9" width="12" customWidth="1"/>
    <col min="10" max="10" width="10" customWidth="1"/>
    <col min="11" max="11" width="10.7109375" customWidth="1"/>
    <col min="12" max="12" width="25.5703125" customWidth="1"/>
    <col min="13" max="13" width="21.28515625" customWidth="1"/>
    <col min="14" max="14" width="19.85546875" customWidth="1"/>
    <col min="15" max="15" width="30.42578125" customWidth="1"/>
  </cols>
  <sheetData>
    <row r="1" spans="1:15" ht="15.75" x14ac:dyDescent="0.25">
      <c r="A1" s="96" t="str">
        <f>Accueil!A7</f>
        <v>AO-Notaires-Aime-la-Plagne-Tarentaise_2024</v>
      </c>
      <c r="B1" s="96"/>
      <c r="C1" s="96"/>
      <c r="D1" s="96"/>
      <c r="E1" s="96"/>
      <c r="F1" s="96"/>
      <c r="G1" s="96"/>
      <c r="H1" s="96"/>
      <c r="I1" s="96" t="str">
        <f>Accueil!A7</f>
        <v>AO-Notaires-Aime-la-Plagne-Tarentaise_2024</v>
      </c>
      <c r="J1" s="96"/>
      <c r="K1" s="96"/>
      <c r="L1" s="96"/>
      <c r="M1" s="96"/>
      <c r="N1" s="96"/>
      <c r="O1" s="96"/>
    </row>
    <row r="2" spans="1:15" x14ac:dyDescent="0.25">
      <c r="A2" s="97" t="s">
        <v>90</v>
      </c>
      <c r="B2" s="97"/>
      <c r="C2" s="97"/>
      <c r="D2" s="97"/>
      <c r="E2" s="97"/>
      <c r="F2" s="97"/>
      <c r="G2" s="97"/>
      <c r="H2" s="97"/>
      <c r="I2" s="97" t="s">
        <v>10</v>
      </c>
      <c r="J2" s="97"/>
      <c r="K2" s="97"/>
      <c r="L2" s="97"/>
      <c r="M2" s="97"/>
      <c r="N2" s="97"/>
      <c r="O2" s="97"/>
    </row>
    <row r="3" spans="1:1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5">
      <c r="A4" s="128" t="s">
        <v>62</v>
      </c>
      <c r="B4" s="97"/>
      <c r="C4" s="97"/>
      <c r="D4" s="97"/>
      <c r="E4" s="4" t="s">
        <v>11</v>
      </c>
      <c r="F4" s="111"/>
      <c r="G4" s="111"/>
      <c r="H4" s="111"/>
      <c r="I4" s="128" t="str">
        <f>+A4</f>
        <v>MAINTENANCE</v>
      </c>
      <c r="J4" s="97"/>
      <c r="K4" s="97"/>
      <c r="L4" s="97"/>
      <c r="M4" s="4" t="s">
        <v>11</v>
      </c>
      <c r="N4" s="111"/>
      <c r="O4" s="111"/>
    </row>
    <row r="5" spans="1:15" x14ac:dyDescent="0.25">
      <c r="A5" s="5" t="s">
        <v>12</v>
      </c>
      <c r="B5" s="128" t="s">
        <v>62</v>
      </c>
      <c r="C5" s="97"/>
      <c r="D5" s="97"/>
      <c r="E5" s="97"/>
      <c r="F5" s="97"/>
      <c r="G5" s="97"/>
      <c r="H5" s="97"/>
      <c r="I5" s="5" t="s">
        <v>12</v>
      </c>
      <c r="J5" s="128" t="str">
        <f>+B5</f>
        <v>MAINTENANCE</v>
      </c>
      <c r="K5" s="97"/>
      <c r="L5" s="97"/>
      <c r="M5" s="97"/>
      <c r="N5" s="97"/>
      <c r="O5" s="97"/>
    </row>
    <row r="6" spans="1:15" x14ac:dyDescent="0.25">
      <c r="A6" s="6"/>
      <c r="B6" s="6"/>
      <c r="C6" s="6"/>
      <c r="D6" s="3"/>
      <c r="E6" s="3"/>
      <c r="F6" s="3"/>
      <c r="G6" s="3"/>
      <c r="H6" s="3"/>
      <c r="I6" s="6"/>
      <c r="J6" s="6"/>
      <c r="K6" s="6"/>
      <c r="L6" s="3"/>
      <c r="M6" s="3"/>
      <c r="N6" s="3"/>
      <c r="O6" s="3"/>
    </row>
    <row r="7" spans="1:15" ht="30" x14ac:dyDescent="0.25">
      <c r="A7" s="89" t="s">
        <v>61</v>
      </c>
      <c r="B7" s="89"/>
      <c r="C7" s="89"/>
      <c r="D7" s="89"/>
      <c r="E7" s="89"/>
      <c r="F7" s="89"/>
      <c r="G7" s="89"/>
      <c r="H7" s="7"/>
      <c r="I7" s="90"/>
      <c r="J7" s="90"/>
      <c r="K7" s="90"/>
      <c r="L7" s="25" t="s">
        <v>67</v>
      </c>
      <c r="M7" s="89" t="s">
        <v>68</v>
      </c>
      <c r="N7" s="89"/>
      <c r="O7" s="24" t="s">
        <v>20</v>
      </c>
    </row>
    <row r="8" spans="1:15" x14ac:dyDescent="0.25">
      <c r="A8" s="73" t="s">
        <v>63</v>
      </c>
      <c r="B8" s="74"/>
      <c r="C8" s="75"/>
      <c r="D8" s="91" t="s">
        <v>47</v>
      </c>
      <c r="E8" s="127"/>
      <c r="F8" s="127"/>
      <c r="G8" s="92"/>
      <c r="H8" s="3"/>
      <c r="I8" s="111" t="s">
        <v>75</v>
      </c>
      <c r="J8" s="111"/>
      <c r="K8" s="111"/>
      <c r="L8" s="27"/>
      <c r="M8" s="154">
        <f>D9</f>
        <v>0</v>
      </c>
      <c r="N8" s="154"/>
      <c r="O8" s="26">
        <f>L8*M8</f>
        <v>0</v>
      </c>
    </row>
    <row r="9" spans="1:15" x14ac:dyDescent="0.25">
      <c r="A9" s="146" t="s">
        <v>73</v>
      </c>
      <c r="B9" s="147"/>
      <c r="C9" s="148"/>
      <c r="D9" s="93"/>
      <c r="E9" s="150"/>
      <c r="F9" s="150"/>
      <c r="G9" s="94"/>
      <c r="H9" s="3"/>
      <c r="I9" s="143" t="s">
        <v>76</v>
      </c>
      <c r="J9" s="144"/>
      <c r="K9" s="145"/>
      <c r="L9" s="27"/>
      <c r="M9" s="154">
        <f>D10</f>
        <v>0</v>
      </c>
      <c r="N9" s="154"/>
      <c r="O9" s="26">
        <f>L9*M9</f>
        <v>0</v>
      </c>
    </row>
    <row r="10" spans="1:15" x14ac:dyDescent="0.25">
      <c r="A10" s="149" t="s">
        <v>74</v>
      </c>
      <c r="B10" s="149"/>
      <c r="C10" s="149"/>
      <c r="D10" s="93"/>
      <c r="E10" s="150"/>
      <c r="F10" s="150"/>
      <c r="G10" s="94"/>
      <c r="H10" s="3"/>
      <c r="I10" s="3"/>
      <c r="J10" s="3"/>
      <c r="K10" s="3"/>
      <c r="L10" s="3"/>
      <c r="M10" s="3"/>
      <c r="N10" s="3"/>
      <c r="O10" s="3"/>
    </row>
    <row r="11" spans="1:1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11" t="s">
        <v>69</v>
      </c>
      <c r="N11" s="111"/>
      <c r="O11" s="26">
        <f>O8+O9</f>
        <v>0</v>
      </c>
    </row>
    <row r="12" spans="1:1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111" t="s">
        <v>70</v>
      </c>
      <c r="N12" s="111"/>
      <c r="O12" s="26">
        <f>O11*5</f>
        <v>0</v>
      </c>
    </row>
    <row r="13" spans="1:15" x14ac:dyDescent="0.25">
      <c r="A13" s="3" t="s">
        <v>64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5">
      <c r="A14" s="3" t="s">
        <v>65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25">
      <c r="A15" s="3" t="s">
        <v>66</v>
      </c>
      <c r="B15" s="3"/>
      <c r="C15" s="3"/>
      <c r="D15" s="3"/>
      <c r="E15" s="3"/>
      <c r="F15" s="3"/>
      <c r="G15" s="3"/>
      <c r="H15" s="3"/>
    </row>
    <row r="16" spans="1:15" x14ac:dyDescent="0.25">
      <c r="A16" s="3"/>
      <c r="B16" s="3"/>
      <c r="C16" s="3"/>
      <c r="D16" s="3"/>
      <c r="E16" s="3"/>
      <c r="F16" s="3"/>
      <c r="G16" s="3"/>
      <c r="H16" s="3"/>
    </row>
    <row r="17" spans="1:16" x14ac:dyDescent="0.25">
      <c r="A17" s="3"/>
      <c r="B17" s="3"/>
      <c r="C17" s="3"/>
      <c r="D17" s="3"/>
      <c r="E17" s="3"/>
      <c r="F17" s="3"/>
      <c r="G17" s="3"/>
      <c r="H17" s="3"/>
      <c r="I17" s="3" t="s">
        <v>77</v>
      </c>
      <c r="J17" s="3"/>
      <c r="K17" s="3"/>
      <c r="L17" s="3"/>
      <c r="M17" s="3"/>
      <c r="N17" s="3"/>
      <c r="O17" s="3"/>
      <c r="P17" s="3"/>
    </row>
    <row r="18" spans="1:16" x14ac:dyDescent="0.25">
      <c r="H18" s="3"/>
      <c r="I18" s="3"/>
      <c r="J18" s="3"/>
      <c r="K18" s="3"/>
      <c r="L18" s="3"/>
      <c r="M18" s="3"/>
      <c r="N18" s="3"/>
      <c r="O18" s="3"/>
      <c r="P18" s="3"/>
    </row>
    <row r="19" spans="1:16" x14ac:dyDescent="0.25">
      <c r="H19" s="3"/>
      <c r="I19" s="3"/>
      <c r="J19" s="43"/>
      <c r="K19" s="151" t="s">
        <v>78</v>
      </c>
      <c r="L19" s="151"/>
      <c r="M19" s="151" t="s">
        <v>79</v>
      </c>
      <c r="N19" s="151"/>
      <c r="O19" s="44" t="s">
        <v>20</v>
      </c>
      <c r="P19" s="3"/>
    </row>
    <row r="20" spans="1:16" x14ac:dyDescent="0.25">
      <c r="H20" s="3"/>
      <c r="I20" s="151" t="s">
        <v>55</v>
      </c>
      <c r="J20" s="151"/>
      <c r="K20" s="152">
        <f>1435*12</f>
        <v>17220</v>
      </c>
      <c r="L20" s="152"/>
      <c r="M20" s="152"/>
      <c r="N20" s="152"/>
      <c r="O20" s="45">
        <f>SUM(K20:N20)</f>
        <v>17220</v>
      </c>
      <c r="P20" s="3"/>
    </row>
    <row r="21" spans="1:16" x14ac:dyDescent="0.25">
      <c r="H21" s="3"/>
      <c r="I21" s="151" t="s">
        <v>56</v>
      </c>
      <c r="J21" s="151"/>
      <c r="K21" s="152"/>
      <c r="L21" s="152"/>
      <c r="M21" s="152"/>
      <c r="N21" s="152"/>
      <c r="O21" s="45">
        <f t="shared" ref="O21:O22" si="0">SUM(K21:N21)</f>
        <v>0</v>
      </c>
      <c r="P21" s="3"/>
    </row>
    <row r="22" spans="1:16" x14ac:dyDescent="0.25">
      <c r="H22" s="3"/>
      <c r="I22" s="151" t="s">
        <v>57</v>
      </c>
      <c r="J22" s="151"/>
      <c r="K22" s="152">
        <f>(13796+11607)*12</f>
        <v>304836</v>
      </c>
      <c r="L22" s="152"/>
      <c r="M22" s="152">
        <f>749*12</f>
        <v>8988</v>
      </c>
      <c r="N22" s="152"/>
      <c r="O22" s="45">
        <f t="shared" si="0"/>
        <v>313824</v>
      </c>
      <c r="P22" s="3"/>
    </row>
    <row r="23" spans="1:16" x14ac:dyDescent="0.25">
      <c r="H23" s="3"/>
      <c r="I23" s="3"/>
      <c r="J23" s="43"/>
      <c r="K23" s="153">
        <f>SUM(K20:K22)</f>
        <v>322056</v>
      </c>
      <c r="L23" s="153"/>
      <c r="M23" s="153">
        <f>SUM(M20:M22)</f>
        <v>8988</v>
      </c>
      <c r="N23" s="153"/>
      <c r="O23" s="46">
        <f>SUM(O20:O22)</f>
        <v>331044</v>
      </c>
      <c r="P23" s="3"/>
    </row>
    <row r="24" spans="1:16" x14ac:dyDescent="0.25">
      <c r="A24" s="3"/>
      <c r="B24" s="3"/>
      <c r="C24" s="3"/>
      <c r="D24" s="3"/>
      <c r="E24" s="3"/>
      <c r="F24" s="3"/>
      <c r="G24" s="3"/>
      <c r="H24" s="3"/>
    </row>
    <row r="25" spans="1:16" x14ac:dyDescent="0.25">
      <c r="A25" s="3"/>
      <c r="B25" s="3"/>
      <c r="C25" s="3"/>
      <c r="D25" s="3"/>
      <c r="E25" s="3"/>
      <c r="F25" s="3"/>
      <c r="G25" s="3"/>
      <c r="H25" s="3"/>
    </row>
    <row r="26" spans="1:16" x14ac:dyDescent="0.25">
      <c r="A26" s="3"/>
      <c r="B26" s="3"/>
      <c r="C26" s="3"/>
      <c r="D26" s="3"/>
      <c r="E26" s="3"/>
      <c r="F26" s="3"/>
      <c r="G26" s="3"/>
      <c r="H26" s="3"/>
    </row>
  </sheetData>
  <mergeCells count="38">
    <mergeCell ref="I1:O1"/>
    <mergeCell ref="I4:L4"/>
    <mergeCell ref="N4:O4"/>
    <mergeCell ref="J5:O5"/>
    <mergeCell ref="I2:O2"/>
    <mergeCell ref="M23:N23"/>
    <mergeCell ref="K19:L19"/>
    <mergeCell ref="K20:L20"/>
    <mergeCell ref="K21:L21"/>
    <mergeCell ref="K22:L22"/>
    <mergeCell ref="K23:L23"/>
    <mergeCell ref="I20:J20"/>
    <mergeCell ref="I21:J21"/>
    <mergeCell ref="I22:J22"/>
    <mergeCell ref="M19:N19"/>
    <mergeCell ref="M20:N20"/>
    <mergeCell ref="M21:N21"/>
    <mergeCell ref="M22:N22"/>
    <mergeCell ref="A1:H1"/>
    <mergeCell ref="A2:H2"/>
    <mergeCell ref="A4:D4"/>
    <mergeCell ref="F4:H4"/>
    <mergeCell ref="B5:H5"/>
    <mergeCell ref="A9:C9"/>
    <mergeCell ref="A10:C10"/>
    <mergeCell ref="D9:G9"/>
    <mergeCell ref="D10:G10"/>
    <mergeCell ref="A7:G7"/>
    <mergeCell ref="A8:C8"/>
    <mergeCell ref="D8:G8"/>
    <mergeCell ref="M12:N12"/>
    <mergeCell ref="I7:K7"/>
    <mergeCell ref="M7:N7"/>
    <mergeCell ref="I8:K8"/>
    <mergeCell ref="M8:N8"/>
    <mergeCell ref="I9:K9"/>
    <mergeCell ref="M9:N9"/>
    <mergeCell ref="M11:N11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9B1C308A96CE4F8B73808214B28AEF" ma:contentTypeVersion="2" ma:contentTypeDescription="Crée un document." ma:contentTypeScope="" ma:versionID="5dd217a326fd2a8b578e9ecb8e838020">
  <xsd:schema xmlns:xsd="http://www.w3.org/2001/XMLSchema" xmlns:xs="http://www.w3.org/2001/XMLSchema" xmlns:p="http://schemas.microsoft.com/office/2006/metadata/properties" xmlns:ns2="07e58e2e-e160-4e2f-bf7c-c6c88e2bf7af" targetNamespace="http://schemas.microsoft.com/office/2006/metadata/properties" ma:root="true" ma:fieldsID="8c4b455ce3034037964bbd2dce27f9cb" ns2:_="">
    <xsd:import namespace="07e58e2e-e160-4e2f-bf7c-c6c88e2bf7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e58e2e-e160-4e2f-bf7c-c6c88e2bf7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D1F252-8EB7-468E-9363-7EBB3325B3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e58e2e-e160-4e2f-bf7c-c6c88e2bf7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2B632C-9024-4342-85D5-39A579AA7F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A6C782-74D5-4C07-8D68-A56D6C2B7735}">
  <ds:schemaRefs>
    <ds:schemaRef ds:uri="http://purl.org/dc/terms/"/>
    <ds:schemaRef ds:uri="http://schemas.microsoft.com/office/infopath/2007/PartnerControls"/>
    <ds:schemaRef ds:uri="http://purl.org/dc/dcmitype/"/>
    <ds:schemaRef ds:uri="http://www.w3.org/XML/1998/namespace"/>
    <ds:schemaRef ds:uri="07e58e2e-e160-4e2f-bf7c-c6c88e2bf7af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7</vt:i4>
      </vt:variant>
    </vt:vector>
  </HeadingPairs>
  <TitlesOfParts>
    <vt:vector size="16" baseType="lpstr">
      <vt:lpstr>Accueil</vt:lpstr>
      <vt:lpstr>1.Imp. Déptal A4 N&amp;B 30 ppm</vt:lpstr>
      <vt:lpstr>2.MFP Déptal A4 N&amp;B 35 ppm</vt:lpstr>
      <vt:lpstr>3.MFP Déptal A3 CL 45 ppm</vt:lpstr>
      <vt:lpstr>4.MFP Déptal A3 N&amp;B 55 ppm</vt:lpstr>
      <vt:lpstr>Logiciel supervision-compteurs</vt:lpstr>
      <vt:lpstr>Formations</vt:lpstr>
      <vt:lpstr>Livraison-Installation</vt:lpstr>
      <vt:lpstr>Maintenance</vt:lpstr>
      <vt:lpstr>'1.Imp. Déptal A4 N&amp;B 30 ppm'!Print_Area</vt:lpstr>
      <vt:lpstr>'2.MFP Déptal A4 N&amp;B 35 ppm'!Print_Area</vt:lpstr>
      <vt:lpstr>'3.MFP Déptal A3 CL 45 ppm'!Print_Area</vt:lpstr>
      <vt:lpstr>'4.MFP Déptal A3 N&amp;B 55 ppm'!Print_Area</vt:lpstr>
      <vt:lpstr>Formations!Print_Area</vt:lpstr>
      <vt:lpstr>'Livraison-Installation'!Print_Area</vt:lpstr>
      <vt:lpstr>Maintenance!Print_Area</vt:lpstr>
    </vt:vector>
  </TitlesOfParts>
  <Manager/>
  <Company>NAXAN EXPERTISE &amp; CONSEILS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A.REGNIER</dc:creator>
  <cp:keywords/>
  <dc:description/>
  <cp:lastModifiedBy>Camille LEMORT</cp:lastModifiedBy>
  <cp:revision/>
  <dcterms:created xsi:type="dcterms:W3CDTF">2011-09-21T15:57:16Z</dcterms:created>
  <dcterms:modified xsi:type="dcterms:W3CDTF">2024-09-26T09:51:55Z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0x010100309B1C308A96CE4F8B73808214B28AEF</vt:lpwstr>
  </property>
</Properties>
</file>