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JEPO\JEPO - OGEC Groupe Saint Jean - Rennes\E - Appel d'Offres\1- AO\"/>
    </mc:Choice>
  </mc:AlternateContent>
  <xr:revisionPtr revIDLastSave="0" documentId="13_ncr:1_{21460FA9-3DD4-4297-AEFD-9141A9487D97}" xr6:coauthVersionLast="47" xr6:coauthVersionMax="47" xr10:uidLastSave="{00000000-0000-0000-0000-000000000000}"/>
  <bookViews>
    <workbookView xWindow="-120" yWindow="-120" windowWidth="24240" windowHeight="13020" tabRatio="941" activeTab="1" xr2:uid="{00000000-000D-0000-FFFF-FFFF00000000}"/>
  </bookViews>
  <sheets>
    <sheet name="Accueil" sheetId="23" r:id="rId1"/>
    <sheet name="1.MFP Local A3 Couleur 25 ppm" sheetId="44" r:id="rId2"/>
    <sheet name="2.MFP Dépt. A3 Couleur 35 ppm" sheetId="47" r:id="rId3"/>
    <sheet name="3.MFP Dépt. A3 Couleur 45 ppm" sheetId="57" r:id="rId4"/>
    <sheet name="4.MFP Prod. A3 N&amp;B 85 ppm" sheetId="32" r:id="rId5"/>
    <sheet name="PAPERCUT" sheetId="53" r:id="rId6"/>
    <sheet name="Logiciel et gestion proactive" sheetId="40" r:id="rId7"/>
    <sheet name="Formation" sheetId="20" r:id="rId8"/>
    <sheet name="Installation" sheetId="24" r:id="rId9"/>
    <sheet name="Déplacement" sheetId="38" r:id="rId10"/>
    <sheet name="Maintenance" sheetId="22" r:id="rId11"/>
  </sheets>
  <externalReferences>
    <externalReference r:id="rId12"/>
    <externalReference r:id="rId13"/>
  </externalReferences>
  <definedNames>
    <definedName name="Print_Area" localSheetId="1">'1.MFP Local A3 Couleur 25 ppm'!#REF!</definedName>
    <definedName name="Print_Area" localSheetId="2">'2.MFP Dépt. A3 Couleur 35 ppm'!#REF!</definedName>
    <definedName name="Print_Area" localSheetId="3">'3.MFP Dépt. A3 Couleur 45 ppm'!#REF!</definedName>
    <definedName name="Print_Area" localSheetId="4">'4.MFP Prod. A3 N&amp;B 85 ppm'!#REF!</definedName>
    <definedName name="Print_Area" localSheetId="9">Déplacement!$A$1:$H$18</definedName>
    <definedName name="Print_Area" localSheetId="7">Formation!$1:$22</definedName>
    <definedName name="Print_Area" localSheetId="8">Installation!$A$1:$H$18</definedName>
    <definedName name="Print_Area" localSheetId="6">'Logiciel et gestion proactive'!#REF!</definedName>
    <definedName name="Print_Area" localSheetId="10">Maintenance!$A$1:$H$36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57" l="1"/>
  <c r="R16" i="57"/>
  <c r="P16" i="57"/>
  <c r="N16" i="57"/>
  <c r="T16" i="47"/>
  <c r="R16" i="47"/>
  <c r="P16" i="47"/>
  <c r="N16" i="47"/>
  <c r="T13" i="44"/>
  <c r="R13" i="44"/>
  <c r="P13" i="44"/>
  <c r="N13" i="44"/>
  <c r="T14" i="57"/>
  <c r="U14" i="57" s="1"/>
  <c r="R14" i="57"/>
  <c r="S14" i="57" s="1"/>
  <c r="P14" i="57"/>
  <c r="Q14" i="57" s="1"/>
  <c r="N14" i="57"/>
  <c r="O14" i="57" s="1"/>
  <c r="J14" i="57"/>
  <c r="T13" i="57"/>
  <c r="U13" i="57" s="1"/>
  <c r="R13" i="57"/>
  <c r="S13" i="57" s="1"/>
  <c r="P13" i="57"/>
  <c r="Q13" i="57" s="1"/>
  <c r="O13" i="57"/>
  <c r="N13" i="57"/>
  <c r="T12" i="57"/>
  <c r="U12" i="57" s="1"/>
  <c r="R12" i="57"/>
  <c r="S12" i="57" s="1"/>
  <c r="P12" i="57"/>
  <c r="Q12" i="57" s="1"/>
  <c r="N12" i="57"/>
  <c r="O12" i="57" s="1"/>
  <c r="T11" i="57"/>
  <c r="U11" i="57" s="1"/>
  <c r="R11" i="57"/>
  <c r="S11" i="57" s="1"/>
  <c r="P11" i="57"/>
  <c r="Q11" i="57" s="1"/>
  <c r="O11" i="57"/>
  <c r="N11" i="57"/>
  <c r="T10" i="57"/>
  <c r="U10" i="57" s="1"/>
  <c r="R10" i="57"/>
  <c r="S10" i="57" s="1"/>
  <c r="P10" i="57"/>
  <c r="Q10" i="57" s="1"/>
  <c r="O10" i="57"/>
  <c r="N10" i="57"/>
  <c r="T9" i="57"/>
  <c r="U9" i="57" s="1"/>
  <c r="R9" i="57"/>
  <c r="S9" i="57" s="1"/>
  <c r="P9" i="57"/>
  <c r="Q9" i="57" s="1"/>
  <c r="N9" i="57"/>
  <c r="O9" i="57" s="1"/>
  <c r="K5" i="57"/>
  <c r="B4" i="57"/>
  <c r="J9" i="57" s="1"/>
  <c r="B1" i="57"/>
  <c r="J1" i="57" s="1"/>
  <c r="T16" i="32"/>
  <c r="R16" i="32"/>
  <c r="P16" i="32"/>
  <c r="N16" i="32"/>
  <c r="J4" i="57" l="1"/>
  <c r="B9" i="57"/>
  <c r="T14" i="32" l="1"/>
  <c r="U14" i="32" s="1"/>
  <c r="R14" i="32"/>
  <c r="S14" i="32" s="1"/>
  <c r="P14" i="32"/>
  <c r="Q14" i="32" s="1"/>
  <c r="N14" i="32"/>
  <c r="O14" i="32" s="1"/>
  <c r="T14" i="47"/>
  <c r="U14" i="47" s="1"/>
  <c r="R14" i="47"/>
  <c r="S14" i="47" s="1"/>
  <c r="P14" i="47"/>
  <c r="Q14" i="47" s="1"/>
  <c r="N14" i="47"/>
  <c r="O14" i="47" s="1"/>
  <c r="J14" i="47"/>
  <c r="J11" i="44"/>
  <c r="T11" i="44"/>
  <c r="U11" i="44" s="1"/>
  <c r="R11" i="44"/>
  <c r="S11" i="44" s="1"/>
  <c r="P11" i="44"/>
  <c r="Q11" i="44" s="1"/>
  <c r="N11" i="44"/>
  <c r="O11" i="44" s="1"/>
  <c r="I1" i="24" l="1"/>
  <c r="K26" i="53"/>
  <c r="L26" i="53"/>
  <c r="M26" i="53"/>
  <c r="J26" i="53"/>
  <c r="M22" i="53"/>
  <c r="L22" i="53"/>
  <c r="K22" i="53"/>
  <c r="J22" i="53"/>
  <c r="M11" i="53"/>
  <c r="M12" i="53"/>
  <c r="M10" i="53"/>
  <c r="L12" i="53"/>
  <c r="L11" i="53"/>
  <c r="L10" i="53"/>
  <c r="K12" i="53"/>
  <c r="K11" i="53"/>
  <c r="J12" i="53"/>
  <c r="J11" i="53"/>
  <c r="K10" i="53"/>
  <c r="J10" i="53"/>
  <c r="M9" i="53"/>
  <c r="M13" i="53" s="1"/>
  <c r="L9" i="53"/>
  <c r="K9" i="53"/>
  <c r="J9" i="53"/>
  <c r="G9" i="53"/>
  <c r="G12" i="53"/>
  <c r="G11" i="53"/>
  <c r="G10" i="53"/>
  <c r="T10" i="47"/>
  <c r="U10" i="47" s="1"/>
  <c r="R10" i="47"/>
  <c r="S10" i="47" s="1"/>
  <c r="P10" i="47"/>
  <c r="Q10" i="47" s="1"/>
  <c r="N10" i="47"/>
  <c r="O10" i="47" s="1"/>
  <c r="L13" i="53" l="1"/>
  <c r="K13" i="53"/>
  <c r="M21" i="53" l="1"/>
  <c r="L21" i="53"/>
  <c r="K21" i="53"/>
  <c r="J21" i="53"/>
  <c r="M20" i="53"/>
  <c r="L20" i="53"/>
  <c r="K20" i="53"/>
  <c r="J20" i="53"/>
  <c r="M19" i="53"/>
  <c r="L19" i="53"/>
  <c r="K19" i="53"/>
  <c r="J19" i="53"/>
  <c r="M18" i="53"/>
  <c r="L18" i="53"/>
  <c r="K18" i="53"/>
  <c r="J18" i="53"/>
  <c r="M17" i="53"/>
  <c r="L17" i="53"/>
  <c r="K17" i="53"/>
  <c r="F23" i="53"/>
  <c r="F17" i="53"/>
  <c r="E17" i="53"/>
  <c r="D17" i="53"/>
  <c r="M8" i="53"/>
  <c r="L8" i="53"/>
  <c r="K8" i="53"/>
  <c r="F8" i="53"/>
  <c r="E8" i="53"/>
  <c r="D8" i="53"/>
  <c r="G1" i="53"/>
  <c r="A1" i="53"/>
  <c r="J13" i="53" l="1"/>
  <c r="P10" i="24" l="1"/>
  <c r="P11" i="24"/>
  <c r="P9" i="24"/>
  <c r="N10" i="24"/>
  <c r="N11" i="24"/>
  <c r="N9" i="24"/>
  <c r="Q11" i="20"/>
  <c r="Q10" i="20"/>
  <c r="O11" i="20"/>
  <c r="O10" i="20"/>
  <c r="L4" i="40"/>
  <c r="K5" i="40"/>
  <c r="Q9" i="40"/>
  <c r="T10" i="40"/>
  <c r="U10" i="40" s="1"/>
  <c r="T11" i="40"/>
  <c r="U11" i="40" s="1"/>
  <c r="T9" i="40"/>
  <c r="U9" i="40" s="1"/>
  <c r="R10" i="40"/>
  <c r="S10" i="40" s="1"/>
  <c r="R11" i="40"/>
  <c r="S11" i="40" s="1"/>
  <c r="R9" i="40"/>
  <c r="S9" i="40" s="1"/>
  <c r="P10" i="40"/>
  <c r="Q10" i="40" s="1"/>
  <c r="P11" i="40"/>
  <c r="Q11" i="40" s="1"/>
  <c r="P9" i="40"/>
  <c r="N10" i="40"/>
  <c r="O10" i="40" s="1"/>
  <c r="N11" i="40"/>
  <c r="O11" i="40" s="1"/>
  <c r="N9" i="40"/>
  <c r="O9" i="40" s="1"/>
  <c r="K5" i="44"/>
  <c r="K5" i="32"/>
  <c r="T13" i="32"/>
  <c r="U13" i="32" s="1"/>
  <c r="R13" i="32"/>
  <c r="S13" i="32" s="1"/>
  <c r="P13" i="32"/>
  <c r="Q13" i="32" s="1"/>
  <c r="N13" i="32"/>
  <c r="O13" i="32" s="1"/>
  <c r="T12" i="32"/>
  <c r="U12" i="32" s="1"/>
  <c r="R12" i="32"/>
  <c r="S12" i="32" s="1"/>
  <c r="P12" i="32"/>
  <c r="Q12" i="32" s="1"/>
  <c r="N12" i="32"/>
  <c r="O12" i="32" s="1"/>
  <c r="T11" i="32"/>
  <c r="U11" i="32" s="1"/>
  <c r="R11" i="32"/>
  <c r="S11" i="32" s="1"/>
  <c r="P11" i="32"/>
  <c r="Q11" i="32" s="1"/>
  <c r="N11" i="32"/>
  <c r="O11" i="32" s="1"/>
  <c r="T10" i="32"/>
  <c r="U10" i="32" s="1"/>
  <c r="R10" i="32"/>
  <c r="S10" i="32" s="1"/>
  <c r="P10" i="32"/>
  <c r="Q10" i="32" s="1"/>
  <c r="N10" i="32"/>
  <c r="O10" i="32" s="1"/>
  <c r="T9" i="32"/>
  <c r="U9" i="32" s="1"/>
  <c r="R9" i="32"/>
  <c r="S9" i="32" s="1"/>
  <c r="P9" i="32"/>
  <c r="Q9" i="32" s="1"/>
  <c r="N9" i="32"/>
  <c r="O9" i="32" s="1"/>
  <c r="B4" i="32"/>
  <c r="B9" i="32" s="1"/>
  <c r="B1" i="32"/>
  <c r="J1" i="32" s="1"/>
  <c r="K5" i="47"/>
  <c r="T13" i="47"/>
  <c r="U13" i="47" s="1"/>
  <c r="R13" i="47"/>
  <c r="S13" i="47" s="1"/>
  <c r="P13" i="47"/>
  <c r="Q13" i="47" s="1"/>
  <c r="N13" i="47"/>
  <c r="O13" i="47" s="1"/>
  <c r="T12" i="47"/>
  <c r="U12" i="47" s="1"/>
  <c r="R12" i="47"/>
  <c r="S12" i="47" s="1"/>
  <c r="P12" i="47"/>
  <c r="Q12" i="47" s="1"/>
  <c r="N12" i="47"/>
  <c r="O12" i="47" s="1"/>
  <c r="T11" i="47"/>
  <c r="U11" i="47" s="1"/>
  <c r="R11" i="47"/>
  <c r="S11" i="47" s="1"/>
  <c r="P11" i="47"/>
  <c r="Q11" i="47" s="1"/>
  <c r="N11" i="47"/>
  <c r="O11" i="47" s="1"/>
  <c r="T9" i="47"/>
  <c r="U9" i="47" s="1"/>
  <c r="R9" i="47"/>
  <c r="S9" i="47" s="1"/>
  <c r="P9" i="47"/>
  <c r="Q9" i="47" s="1"/>
  <c r="N9" i="47"/>
  <c r="O9" i="47" s="1"/>
  <c r="B4" i="47"/>
  <c r="J4" i="47" s="1"/>
  <c r="B1" i="47"/>
  <c r="J1" i="47" s="1"/>
  <c r="T10" i="44"/>
  <c r="U10" i="44" s="1"/>
  <c r="R10" i="44"/>
  <c r="S10" i="44" s="1"/>
  <c r="P10" i="44"/>
  <c r="Q10" i="44" s="1"/>
  <c r="N10" i="44"/>
  <c r="O10" i="44" s="1"/>
  <c r="T9" i="44"/>
  <c r="U9" i="44" s="1"/>
  <c r="R9" i="44"/>
  <c r="S9" i="44" s="1"/>
  <c r="P9" i="44"/>
  <c r="Q9" i="44" s="1"/>
  <c r="N9" i="44"/>
  <c r="O9" i="44" s="1"/>
  <c r="B4" i="44"/>
  <c r="J9" i="44" s="1"/>
  <c r="B1" i="44"/>
  <c r="J1" i="44" s="1"/>
  <c r="L5" i="20"/>
  <c r="B1" i="40"/>
  <c r="J1" i="40" s="1"/>
  <c r="P13" i="24" l="1"/>
  <c r="Q14" i="20"/>
  <c r="J9" i="47"/>
  <c r="T14" i="40"/>
  <c r="P14" i="40"/>
  <c r="R14" i="40"/>
  <c r="N14" i="40"/>
  <c r="J4" i="32"/>
  <c r="J9" i="32"/>
  <c r="B9" i="47"/>
  <c r="J4" i="44"/>
  <c r="B9" i="44"/>
  <c r="A1" i="38"/>
  <c r="A1" i="24"/>
  <c r="B1" i="20" l="1"/>
  <c r="K1" i="20" s="1"/>
  <c r="A1" i="22"/>
  <c r="I1" i="22" s="1"/>
</calcChain>
</file>

<file path=xl/sharedStrings.xml><?xml version="1.0" encoding="utf-8"?>
<sst xmlns="http://schemas.openxmlformats.org/spreadsheetml/2006/main" count="334" uniqueCount="117">
  <si>
    <t>Référence de l'appel d'offres</t>
  </si>
  <si>
    <t>Bordereau des Prix Unitaires - Détail Quantitatif Estimatif</t>
  </si>
  <si>
    <t>Module d'agrafage 2 points</t>
  </si>
  <si>
    <t>Module d'agrafage piqûre à cheval</t>
  </si>
  <si>
    <t>Bordeau des Prix Unitaires</t>
  </si>
  <si>
    <t>Référence :</t>
  </si>
  <si>
    <t>A COMPLETER - REFERENCE DU MATERIEL</t>
  </si>
  <si>
    <t>TYPE :</t>
  </si>
  <si>
    <t>Prix d'Achat</t>
  </si>
  <si>
    <t>Loyer Trimestriel 12 trimestres</t>
  </si>
  <si>
    <t>Loyer Trimestriel 16 trimestres</t>
  </si>
  <si>
    <t>Loyer Trimestriel 20 trimestres</t>
  </si>
  <si>
    <t>Commentaires :</t>
  </si>
  <si>
    <t>Bordereau des Prix Unitaires</t>
  </si>
  <si>
    <t>Carte Fax</t>
  </si>
  <si>
    <t>2 bacs papier supplémentaires (minimum exigé 2X500 feuilles)</t>
  </si>
  <si>
    <t>2 bacs papier supplémentaires (minimum exigé 2X250 feuilles)</t>
  </si>
  <si>
    <t xml:space="preserve">A COMPLETER - NOM DU LOGICIEL </t>
  </si>
  <si>
    <t>LOGICIEL D'ADMINISTRATION DE PARC</t>
  </si>
  <si>
    <t>Logiciel de remontée de compteurs</t>
  </si>
  <si>
    <t>FORMATION</t>
  </si>
  <si>
    <t>Prix Unitaire</t>
  </si>
  <si>
    <t>INSTALLATION</t>
  </si>
  <si>
    <t>Matériel A4</t>
  </si>
  <si>
    <t>Matériel A3</t>
  </si>
  <si>
    <t>Matériel A3 &gt; 90ppm</t>
  </si>
  <si>
    <r>
      <t xml:space="preserve">Commentaires :
</t>
    </r>
    <r>
      <rPr>
        <sz val="11"/>
        <color theme="1"/>
        <rFont val="Calibri"/>
        <family val="2"/>
        <scheme val="minor"/>
      </rPr>
      <t xml:space="preserve">Ces prix rémunèrent forfaitairement l'ensemble des frais liés à la mise en service des équipements :  pré-configuration, livraison, connexion, installation des drivers, configuration des différentes fonctions dans l'environnement client.
</t>
    </r>
  </si>
  <si>
    <t>DEPLACEMENT</t>
  </si>
  <si>
    <r>
      <t xml:space="preserve">Commentaires :
</t>
    </r>
    <r>
      <rPr>
        <sz val="11"/>
        <color theme="1"/>
        <rFont val="Calibri"/>
        <family val="2"/>
        <scheme val="minor"/>
      </rPr>
      <t xml:space="preserve">Ces prix rémunèrent forfaitairement l'ensemble des frais inhérents aux prestations : déplacement, connexion, installation des drivers, configuration des différentes fonctions dans l'environnement client.
</t>
    </r>
  </si>
  <si>
    <t>MAINTENANCE</t>
  </si>
  <si>
    <t xml:space="preserve">PRIX UNITAIRE </t>
  </si>
  <si>
    <t>Coût à la page</t>
  </si>
  <si>
    <t>Prix en €HT</t>
  </si>
  <si>
    <t>Coût 1 page noir &amp; blanc</t>
  </si>
  <si>
    <t>Coût 1 page couleur</t>
  </si>
  <si>
    <t>Le coût copie comprend au maximum CINQ CHIFFRES APRES LA VIRGULE.</t>
  </si>
  <si>
    <t>Le coût copie s'entend toutes pièces, fournitures et consommables inclus, interventions et déplacements des techniciens compris, à l'exception du papier.</t>
  </si>
  <si>
    <t>Le prix d'une page est identique sur tous les équipements.</t>
  </si>
  <si>
    <t>Scan Recto Verso une passe</t>
  </si>
  <si>
    <t>Détail Quantitatif Estimatif</t>
  </si>
  <si>
    <t>ACHAT</t>
  </si>
  <si>
    <t>LOA 12T</t>
  </si>
  <si>
    <t>LOA 16T</t>
  </si>
  <si>
    <t>LOA 20T</t>
  </si>
  <si>
    <t>Quantité</t>
  </si>
  <si>
    <t>TOTAL</t>
  </si>
  <si>
    <t>Échéance Trimestrielle</t>
  </si>
  <si>
    <t>Logiciel de remontée de compteurs*</t>
  </si>
  <si>
    <t>Formation à la première utilisation / session</t>
  </si>
  <si>
    <t>Formation complète supplémentaire / session</t>
  </si>
  <si>
    <t xml:space="preserve">TOTAL </t>
  </si>
  <si>
    <t>Formation Administrateur / session</t>
  </si>
  <si>
    <t>Formation administrateur / session</t>
  </si>
  <si>
    <r>
      <t>Formation à la première utilisation</t>
    </r>
    <r>
      <rPr>
        <sz val="11"/>
        <rFont val="Calibri"/>
        <family val="2"/>
        <scheme val="minor"/>
      </rPr>
      <t xml:space="preserve"> / session</t>
    </r>
  </si>
  <si>
    <t>Quantité Estimative Annuelle</t>
  </si>
  <si>
    <t>Coût Unitaire page N&amp;B</t>
  </si>
  <si>
    <t>Coût Unitaire page Couleur</t>
  </si>
  <si>
    <t>TOTAL ANNUEL</t>
  </si>
  <si>
    <t>TOTAL DUREE MARCHE</t>
  </si>
  <si>
    <t>TOTAL Trimestriel</t>
  </si>
  <si>
    <t>Meuble Support</t>
  </si>
  <si>
    <t>Scan Recto verso une passe</t>
  </si>
  <si>
    <t>1 Bac Grande Capacité Interne</t>
  </si>
  <si>
    <t>1 Bac Grande Capacité Externe</t>
  </si>
  <si>
    <t>MFP DEPARTEMENTAL A3 COULEUR 35ppm</t>
  </si>
  <si>
    <t>Gestion Proactive des pannes / mois / équipement**</t>
  </si>
  <si>
    <t>Gestion Proactive des consommables / mois / équipement**</t>
  </si>
  <si>
    <r>
      <t xml:space="preserve">Commentaires : 
</t>
    </r>
    <r>
      <rPr>
        <sz val="11"/>
        <color rgb="FFFF0000"/>
        <rFont val="Calibri"/>
        <family val="2"/>
        <scheme val="minor"/>
      </rPr>
      <t xml:space="preserve">*Le candidat indiquera le coût du logiciel de remontée compteurs </t>
    </r>
    <r>
      <rPr>
        <b/>
        <u/>
        <sz val="11"/>
        <color rgb="FFFF0000"/>
        <rFont val="Calibri"/>
        <family val="2"/>
        <scheme val="minor"/>
      </rPr>
      <t>pour l'ensemble du parc d'impression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 xml:space="preserve">**le candidat indiquera le coût pour chaque gestion proactive, </t>
    </r>
    <r>
      <rPr>
        <b/>
        <u/>
        <sz val="11"/>
        <color rgb="FFFF0000"/>
        <rFont val="Calibri"/>
        <family val="2"/>
        <scheme val="minor"/>
      </rPr>
      <t>par MOIS et par équipement</t>
    </r>
  </si>
  <si>
    <t>LOGICIEL DE SUPERVISION ET GESTION PROACTIVE</t>
  </si>
  <si>
    <t xml:space="preserve">Prix Unitaire </t>
  </si>
  <si>
    <r>
      <t xml:space="preserve">Commentaires :
</t>
    </r>
    <r>
      <rPr>
        <sz val="11"/>
        <color rgb="FFFF0000"/>
        <rFont val="Calibri"/>
        <family val="2"/>
        <scheme val="minor"/>
      </rPr>
      <t>* le total de cette colonne reprend le nombre d'équipement x nombre de mois du prochain marché (60 mois)</t>
    </r>
  </si>
  <si>
    <t>Quantité d'équipements
X 60 MOIS*</t>
  </si>
  <si>
    <t>FORMATION UTILISATEURS &amp; FORMATION ADMINISTRATEUR/REFERENT</t>
  </si>
  <si>
    <t>Coûts page fixes sur la durée du marché</t>
  </si>
  <si>
    <t>BPU - BORDERAU DES PRIX UNITAIRES</t>
  </si>
  <si>
    <t>DQE - DETAIL QUANTITIF ESTIMATIF</t>
  </si>
  <si>
    <t>LOGICIEL</t>
  </si>
  <si>
    <t>PAPERCUT</t>
  </si>
  <si>
    <t>PRIX UNITAIRE / LOYER TRIMESTRIEL en €HT</t>
  </si>
  <si>
    <t>DETAIL QUANTITATIF ESTIMATIF en €HT</t>
  </si>
  <si>
    <t>Prix unitaire</t>
  </si>
  <si>
    <t>Prix achat en €HT</t>
  </si>
  <si>
    <t>Durée (en année)</t>
  </si>
  <si>
    <t>Licence PaperCut MF - MFD Embedded individuel</t>
  </si>
  <si>
    <t>Maintenance PaperCut MF - MFD Embedded individuel 1 an</t>
  </si>
  <si>
    <t>SUITE DQE PAGE CI-DESSOUS</t>
  </si>
  <si>
    <t xml:space="preserve">OPTIONS </t>
  </si>
  <si>
    <t>PaperCut MF - Advanced Print Enablement Pack - Print Deploy Advanced</t>
  </si>
  <si>
    <t>Maintenance PaperCut MF - Advanced Print Enablement Pack 5 ans</t>
  </si>
  <si>
    <t>PaperCut MF - On-Prem OCR and Document Processing Pack</t>
  </si>
  <si>
    <t>Maintenance PaperCut MF - On-Prem OCR and Document Processing Pack 5 ans</t>
  </si>
  <si>
    <t>Prestation</t>
  </si>
  <si>
    <t>Prix achat en €HT (tarif journalier)</t>
  </si>
  <si>
    <t>LOA 12 Trimestres</t>
  </si>
  <si>
    <t>LOA 16 Trimestres</t>
  </si>
  <si>
    <t xml:space="preserve">INSTALLATION - PARAMETRAGE </t>
  </si>
  <si>
    <t>PRESTATIONS COMPLEMENTAIRES</t>
  </si>
  <si>
    <t>DEPLOIEMENT SUR LES MFP</t>
  </si>
  <si>
    <t>TRANSFERT DE COMPETENCES</t>
  </si>
  <si>
    <t>Merci de préciser ce qui correpond aux prestations complémentaires éventuelles</t>
  </si>
  <si>
    <t>TOTAL LOGICIEL</t>
  </si>
  <si>
    <t>AO-GSJ RENNES_2024-1</t>
  </si>
  <si>
    <t>PRIX EN € HT</t>
  </si>
  <si>
    <t>PRESSE PRODUCTION A3 N&amp;B 85 PPM</t>
  </si>
  <si>
    <t>MFP LOCAL A3 COULEUR 25 PPM</t>
  </si>
  <si>
    <t>Bac grande capacité papier INTERNE</t>
  </si>
  <si>
    <t>Licence PaperCut MF - MFD Embedded (1-20 équipements)</t>
  </si>
  <si>
    <r>
      <t xml:space="preserve">Maintenance PaperCut MF - MFD Embedded
</t>
    </r>
    <r>
      <rPr>
        <sz val="10"/>
        <color rgb="FFFF0000"/>
        <rFont val="Calibri"/>
        <family val="2"/>
        <scheme val="minor"/>
      </rPr>
      <t>(1-20 équipements) 3 ans</t>
    </r>
  </si>
  <si>
    <r>
      <t xml:space="preserve">Maintenance PaperCut MF - MFD Embedded 
</t>
    </r>
    <r>
      <rPr>
        <sz val="10"/>
        <color rgb="FFFF0000"/>
        <rFont val="Calibri"/>
        <family val="2"/>
        <scheme val="minor"/>
      </rPr>
      <t>(1-20 équipements) 4 ans</t>
    </r>
  </si>
  <si>
    <r>
      <t xml:space="preserve">Maintenance PaperCut MF - MFD Embedded 
</t>
    </r>
    <r>
      <rPr>
        <sz val="10"/>
        <color rgb="FFFF0000"/>
        <rFont val="Calibri"/>
        <family val="2"/>
        <scheme val="minor"/>
      </rPr>
      <t>(1-20 équipements) 5 ans</t>
    </r>
  </si>
  <si>
    <r>
      <t xml:space="preserve">Licence PaperCut MF - MFD Embedded - License Exchange
</t>
    </r>
    <r>
      <rPr>
        <sz val="10"/>
        <color rgb="FFFF0000"/>
        <rFont val="Calibri"/>
        <family val="2"/>
        <scheme val="minor"/>
      </rPr>
      <t>(conversion de licence)</t>
    </r>
  </si>
  <si>
    <t>TOTAL 2</t>
  </si>
  <si>
    <t>TOTAL 1</t>
  </si>
  <si>
    <r>
      <t xml:space="preserve">Commentaires :
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</si>
  <si>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u/>
        <sz val="11"/>
        <color theme="1"/>
        <rFont val="Calibri"/>
        <family val="2"/>
        <scheme val="minor"/>
      </rPr>
      <t>Commentaires :</t>
    </r>
    <r>
      <rPr>
        <sz val="11"/>
        <color theme="1"/>
        <rFont val="Calibri"/>
        <family val="2"/>
        <scheme val="minor"/>
      </rPr>
      <t xml:space="preserve">
RAPPEL : Le coût copie comprend au maximum CINQ CHIFFRES APRES LA VIRGULE.              
Le coût copie s'entend toutes pièces, fournitures et consommables inclus, interventions et déplacements des techniciens compris, à l'exception du papier.              
Le prix d'une page est identique sur tous les équipements.       
</t>
    </r>
  </si>
  <si>
    <t>Boitier d'identification par carte</t>
  </si>
  <si>
    <t>MFP DEPARTEMENTAL A3 COULEUR 45ppm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</si>
</sst>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0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8"/>
      <color rgb="FF000000"/>
      <name val="Segoe UI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24" xfId="0" applyBorder="1" applyAlignment="1">
      <alignment vertical="center"/>
    </xf>
    <xf numFmtId="0" fontId="0" fillId="3" borderId="16" xfId="0" applyFill="1" applyBorder="1"/>
    <xf numFmtId="0" fontId="0" fillId="3" borderId="0" xfId="0" applyFill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0" borderId="0" xfId="0" applyAlignment="1">
      <alignment vertical="top" wrapText="1"/>
    </xf>
    <xf numFmtId="0" fontId="5" fillId="3" borderId="0" xfId="0" applyFont="1" applyFill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0" xfId="0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0" fillId="0" borderId="8" xfId="0" applyBorder="1"/>
    <xf numFmtId="0" fontId="0" fillId="0" borderId="26" xfId="0" applyBorder="1"/>
    <xf numFmtId="0" fontId="11" fillId="0" borderId="8" xfId="0" applyFont="1" applyBorder="1"/>
    <xf numFmtId="0" fontId="0" fillId="0" borderId="9" xfId="0" applyBorder="1"/>
    <xf numFmtId="0" fontId="0" fillId="0" borderId="11" xfId="0" applyBorder="1"/>
    <xf numFmtId="0" fontId="1" fillId="6" borderId="21" xfId="0" applyFont="1" applyFill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4" fontId="13" fillId="0" borderId="1" xfId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vertical="center"/>
    </xf>
    <xf numFmtId="44" fontId="0" fillId="2" borderId="1" xfId="1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44" fontId="13" fillId="3" borderId="0" xfId="1" applyFont="1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8" fillId="0" borderId="13" xfId="0" applyFont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8" fillId="0" borderId="16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0" borderId="18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164" fontId="0" fillId="0" borderId="1" xfId="0" applyNumberFormat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65" fontId="0" fillId="0" borderId="3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933450</xdr:colOff>
      <xdr:row>0</xdr:row>
      <xdr:rowOff>28575</xdr:rowOff>
    </xdr:from>
    <xdr:to>
      <xdr:col>4</xdr:col>
      <xdr:colOff>249382</xdr:colOff>
      <xdr:row>2</xdr:row>
      <xdr:rowOff>171450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7900" y="28575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285750</xdr:colOff>
      <xdr:row>11</xdr:row>
      <xdr:rowOff>123824</xdr:rowOff>
    </xdr:from>
    <xdr:to>
      <xdr:col>4</xdr:col>
      <xdr:colOff>1066800</xdr:colOff>
      <xdr:row>20</xdr:row>
      <xdr:rowOff>156677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2400299"/>
          <a:ext cx="2971800" cy="174735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18</xdr:row>
          <xdr:rowOff>142875</xdr:rowOff>
        </xdr:from>
        <xdr:to>
          <xdr:col>1</xdr:col>
          <xdr:colOff>314325</xdr:colOff>
          <xdr:row>19</xdr:row>
          <xdr:rowOff>161925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20</xdr:row>
          <xdr:rowOff>19050</xdr:rowOff>
        </xdr:from>
        <xdr:to>
          <xdr:col>1</xdr:col>
          <xdr:colOff>304800</xdr:colOff>
          <xdr:row>21</xdr:row>
          <xdr:rowOff>38100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A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Boite_a_outils\A_New%20Dossier\E%20-%20Appel%20d'Offres\1-%20AO\BPU-DQE.xlsx" TargetMode="External"/><Relationship Id="rId1" Type="http://schemas.openxmlformats.org/officeDocument/2006/relationships/externalLinkPath" Target="file:///Q:\Boite_a_outils\A_New%20Dossier\E%20-%20Appel%20d'Offres\1-%20AO\BPU-DQ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RME/Anios/AO%202022/BPU-DQE%20-%20AN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cueil"/>
      <sheetName val="Options"/>
      <sheetName val="Imprimante Locale A4 N&amp;B 20 ppm"/>
      <sheetName val="Imprimante Loc. A4 CL 20 ppm"/>
      <sheetName val="Imprimante Déptal A4 N&amp;B 30 ppm"/>
      <sheetName val="Imprimante Déptal A4 CL 30 ppm"/>
      <sheetName val="Imprimante Déptal A4 N&amp;B 40 ppm"/>
      <sheetName val="Imprimante Déptal A4 CL 40 ppm"/>
      <sheetName val="MFP Local A4 N&amp;B 25 ppm"/>
      <sheetName val="MFP Local A4 CL 25 ppm"/>
      <sheetName val="MFP Déptal A4 N&amp;B 35 ppm"/>
      <sheetName val="MFP Déptal A4 CL 35 ppm"/>
      <sheetName val="MFP Déptal A4 N&amp;B 45 ppm"/>
      <sheetName val="MFP Déptal A4 CL 45 ppm"/>
      <sheetName val="MFP Local A3 N&amp;B 25 ppm"/>
      <sheetName val="MFP Local A3 CL 25 ppm"/>
      <sheetName val="MFP Déptal A3 N&amp;B 35 ppm"/>
      <sheetName val="MFP Déptal A3 CL 35 ppm"/>
      <sheetName val="MFP Déptal A3 N&amp;B 45 ppm"/>
      <sheetName val="MFP Déptal A3 CL 45 ppm"/>
      <sheetName val="MFP Déptal A3 N&amp;B 55 ppm"/>
      <sheetName val="MFP Déptal A3 CL 55 ppm"/>
      <sheetName val="MFP Production A3 N&amp;B 65 ppm"/>
      <sheetName val="MFP Production A3 CL 65 ppm"/>
      <sheetName val="PRESSE Prod A3 N&amp;B 70 ppm"/>
      <sheetName val="PRESSE Prod A3 CL 70 ppm"/>
      <sheetName val="PRESSE Prod A3 N&amp;B 90 ppm"/>
      <sheetName val="PRESSE Prod A3 CL 90 ppm"/>
      <sheetName val=" PAPERCUT"/>
      <sheetName val="WATCHDOC"/>
      <sheetName val="GESPAGE"/>
      <sheetName val="MULTIMARQUES NEUTRE"/>
      <sheetName val="Logiciel supervision-compteurs"/>
      <sheetName val="Formations"/>
      <sheetName val="Livraison-Installation"/>
      <sheetName val="Reprise des matériels"/>
      <sheetName val="Maintenance"/>
      <sheetName val="DQE TOTAL"/>
    </sheetNames>
    <sheetDataSet>
      <sheetData sheetId="0">
        <row r="7">
          <cell r="A7" t="str">
            <v>AO/CLIENT</v>
          </cell>
        </row>
        <row r="19">
          <cell r="D19" t="str">
            <v>LOA 12 Trimestres</v>
          </cell>
          <cell r="E19" t="str">
            <v>LOA 16 Trimestres</v>
          </cell>
          <cell r="F19" t="str">
            <v>LOA 20 Trimestres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Options"/>
      <sheetName val="1.Imprimante loc. A4 CL 20 ppm"/>
      <sheetName val="2.Imprimante Dtal A4 N&amp;B 40 ppm"/>
      <sheetName val="3.Imprimante Dtal A4 N&amp;B 60 ppm"/>
      <sheetName val="4.MFP Local A4 CL 25 ppm"/>
      <sheetName val="5.MFP Déptal A4 N&amp;B 35 ppm"/>
      <sheetName val="6.MFP Déptal A4 CL 35 ppm"/>
      <sheetName val="7.MFP Local A3 CL 25 ppm"/>
      <sheetName val="8.MFP Déptal A3 CL 45 ppm"/>
      <sheetName val="9.MFP Déptal A3 N&amp;B 55 ppm"/>
      <sheetName val="Logiciel PAPERCUT"/>
      <sheetName val="Logiciel supervision-compteurs"/>
      <sheetName val="Formations"/>
      <sheetName val="Livraison-Installation"/>
      <sheetName val="Devis Reprise des matériels"/>
      <sheetName val="Maintenance"/>
      <sheetName val="DQE Global"/>
    </sheetNames>
    <sheetDataSet>
      <sheetData sheetId="0">
        <row r="19">
          <cell r="F19" t="str">
            <v>LOA 20 Trimestres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showGridLines="0" workbookViewId="0">
      <selection activeCell="A7" sqref="A7:G7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66"/>
      <c r="B1" s="67"/>
      <c r="C1" s="67"/>
      <c r="D1" s="67"/>
      <c r="E1" s="67"/>
      <c r="F1" s="67"/>
      <c r="G1" s="68"/>
    </row>
    <row r="2" spans="1:7" x14ac:dyDescent="0.25">
      <c r="A2" s="69"/>
      <c r="B2" s="70"/>
      <c r="C2" s="70"/>
      <c r="D2" s="70"/>
      <c r="E2" s="70"/>
      <c r="F2" s="70"/>
      <c r="G2" s="71"/>
    </row>
    <row r="3" spans="1:7" ht="15.75" thickBot="1" x14ac:dyDescent="0.3">
      <c r="A3" s="72"/>
      <c r="B3" s="73"/>
      <c r="C3" s="73"/>
      <c r="D3" s="73"/>
      <c r="E3" s="73"/>
      <c r="F3" s="73"/>
      <c r="G3" s="74"/>
    </row>
    <row r="4" spans="1:7" x14ac:dyDescent="0.25">
      <c r="A4" s="8"/>
      <c r="B4" s="15"/>
      <c r="C4" s="9"/>
      <c r="D4" s="9"/>
      <c r="E4" s="9"/>
      <c r="F4" s="9"/>
      <c r="G4" s="10"/>
    </row>
    <row r="5" spans="1:7" ht="27" customHeight="1" thickBot="1" x14ac:dyDescent="0.3">
      <c r="A5" s="8"/>
      <c r="B5" s="9"/>
      <c r="C5" s="9"/>
      <c r="D5" s="9"/>
      <c r="E5" s="9"/>
      <c r="F5" s="9"/>
      <c r="G5" s="10"/>
    </row>
    <row r="6" spans="1:7" ht="15.75" thickBot="1" x14ac:dyDescent="0.3">
      <c r="A6" s="75" t="s">
        <v>0</v>
      </c>
      <c r="B6" s="76"/>
      <c r="C6" s="76"/>
      <c r="D6" s="76"/>
      <c r="E6" s="76"/>
      <c r="F6" s="76"/>
      <c r="G6" s="77"/>
    </row>
    <row r="7" spans="1:7" ht="15.75" thickBot="1" x14ac:dyDescent="0.3">
      <c r="A7" s="78" t="s">
        <v>101</v>
      </c>
      <c r="B7" s="79"/>
      <c r="C7" s="79"/>
      <c r="D7" s="79"/>
      <c r="E7" s="79"/>
      <c r="F7" s="79"/>
      <c r="G7" s="80"/>
    </row>
    <row r="8" spans="1:7" x14ac:dyDescent="0.25">
      <c r="A8" s="8"/>
      <c r="B8" s="9"/>
      <c r="C8" s="9"/>
      <c r="D8" s="9"/>
      <c r="E8" s="9"/>
      <c r="F8" s="9"/>
      <c r="G8" s="10"/>
    </row>
    <row r="9" spans="1:7" x14ac:dyDescent="0.25">
      <c r="A9" s="8"/>
      <c r="B9" s="9"/>
      <c r="C9" s="9"/>
      <c r="D9" s="9"/>
      <c r="E9" s="9"/>
      <c r="F9" s="9"/>
      <c r="G9" s="10"/>
    </row>
    <row r="10" spans="1:7" x14ac:dyDescent="0.25">
      <c r="A10" s="8"/>
      <c r="B10" s="81"/>
      <c r="C10" s="81"/>
      <c r="D10" s="81"/>
      <c r="E10" s="81"/>
      <c r="F10" s="81"/>
      <c r="G10" s="10"/>
    </row>
    <row r="11" spans="1:7" x14ac:dyDescent="0.25">
      <c r="A11" s="8"/>
      <c r="B11" s="18"/>
      <c r="C11" s="18"/>
      <c r="D11" s="18"/>
      <c r="E11" s="18"/>
      <c r="F11" s="18"/>
      <c r="G11" s="10"/>
    </row>
    <row r="12" spans="1:7" x14ac:dyDescent="0.25">
      <c r="A12" s="8"/>
      <c r="B12" s="19"/>
      <c r="C12" s="19"/>
      <c r="D12" s="19"/>
      <c r="E12" s="19"/>
      <c r="F12" s="19"/>
      <c r="G12" s="10"/>
    </row>
    <row r="13" spans="1:7" x14ac:dyDescent="0.25">
      <c r="A13" s="8"/>
      <c r="B13" s="20"/>
      <c r="C13" s="20"/>
      <c r="D13" s="20"/>
      <c r="E13" s="20"/>
      <c r="F13" s="20"/>
      <c r="G13" s="10"/>
    </row>
    <row r="14" spans="1:7" x14ac:dyDescent="0.25">
      <c r="A14" s="8"/>
      <c r="B14" s="9"/>
      <c r="C14" s="9"/>
      <c r="D14" s="9"/>
      <c r="E14" s="9"/>
      <c r="F14" s="9"/>
      <c r="G14" s="10"/>
    </row>
    <row r="15" spans="1:7" x14ac:dyDescent="0.25">
      <c r="A15" s="8"/>
      <c r="B15" s="9"/>
      <c r="C15" s="9"/>
      <c r="D15" s="9"/>
      <c r="E15" s="9"/>
      <c r="F15" s="9"/>
      <c r="G15" s="10"/>
    </row>
    <row r="16" spans="1:7" x14ac:dyDescent="0.25">
      <c r="A16" s="8"/>
      <c r="B16" s="9"/>
      <c r="C16" s="9"/>
      <c r="D16" s="9"/>
      <c r="E16" s="9"/>
      <c r="F16" s="9"/>
      <c r="G16" s="10"/>
    </row>
    <row r="17" spans="1:7" x14ac:dyDescent="0.25">
      <c r="A17" s="8"/>
      <c r="B17" s="9"/>
      <c r="C17" s="9"/>
      <c r="D17" s="9"/>
      <c r="E17" s="9"/>
      <c r="F17" s="9"/>
      <c r="G17" s="10"/>
    </row>
    <row r="18" spans="1:7" x14ac:dyDescent="0.25">
      <c r="A18" s="8"/>
      <c r="B18" s="9"/>
      <c r="C18" s="9"/>
      <c r="D18" s="9"/>
      <c r="E18" s="9"/>
      <c r="F18" s="9"/>
      <c r="G18" s="10"/>
    </row>
    <row r="19" spans="1:7" x14ac:dyDescent="0.25">
      <c r="A19" s="8"/>
      <c r="B19" s="9"/>
      <c r="C19" s="9"/>
      <c r="D19" s="9"/>
      <c r="E19" s="9"/>
      <c r="F19" s="9"/>
      <c r="G19" s="10"/>
    </row>
    <row r="20" spans="1:7" x14ac:dyDescent="0.25">
      <c r="A20" s="8"/>
      <c r="B20" s="9"/>
      <c r="C20" s="9"/>
      <c r="D20" s="9"/>
      <c r="E20" s="9"/>
      <c r="F20" s="9"/>
      <c r="G20" s="10"/>
    </row>
    <row r="21" spans="1:7" x14ac:dyDescent="0.25">
      <c r="A21" s="8"/>
      <c r="B21" s="9"/>
      <c r="C21" s="9"/>
      <c r="D21" s="9"/>
      <c r="E21" s="9"/>
      <c r="F21" s="9"/>
      <c r="G21" s="10"/>
    </row>
    <row r="22" spans="1:7" x14ac:dyDescent="0.25">
      <c r="A22" s="8"/>
      <c r="B22" s="9"/>
      <c r="C22" s="9"/>
      <c r="D22" s="9"/>
      <c r="E22" s="9"/>
      <c r="F22" s="9"/>
      <c r="G22" s="10"/>
    </row>
    <row r="23" spans="1:7" x14ac:dyDescent="0.25">
      <c r="A23" s="8"/>
      <c r="B23" s="9"/>
      <c r="C23" s="9"/>
      <c r="D23" s="9"/>
      <c r="E23" s="9"/>
      <c r="F23" s="9"/>
      <c r="G23" s="10"/>
    </row>
    <row r="24" spans="1:7" x14ac:dyDescent="0.25">
      <c r="A24" s="8"/>
      <c r="B24" s="9"/>
      <c r="C24" s="9"/>
      <c r="D24" s="9"/>
      <c r="E24" s="9"/>
      <c r="F24" s="9"/>
      <c r="G24" s="10"/>
    </row>
    <row r="25" spans="1:7" x14ac:dyDescent="0.25">
      <c r="A25" s="8"/>
      <c r="B25" s="9"/>
      <c r="C25" s="9"/>
      <c r="D25" s="9"/>
      <c r="E25" s="9"/>
      <c r="F25" s="9"/>
      <c r="G25" s="10"/>
    </row>
    <row r="26" spans="1:7" x14ac:dyDescent="0.25">
      <c r="A26" s="8"/>
      <c r="B26" s="82" t="s">
        <v>102</v>
      </c>
      <c r="C26" s="82"/>
      <c r="D26" s="82"/>
      <c r="E26" s="82"/>
      <c r="F26" s="82"/>
      <c r="G26" s="10"/>
    </row>
    <row r="27" spans="1:7" x14ac:dyDescent="0.25">
      <c r="A27" s="8"/>
      <c r="B27" s="82"/>
      <c r="C27" s="82"/>
      <c r="D27" s="82"/>
      <c r="E27" s="82"/>
      <c r="F27" s="82"/>
      <c r="G27" s="10"/>
    </row>
    <row r="28" spans="1:7" x14ac:dyDescent="0.25">
      <c r="A28" s="8"/>
      <c r="B28" s="9"/>
      <c r="C28" s="9"/>
      <c r="D28" s="9"/>
      <c r="E28" s="9"/>
      <c r="F28" s="9"/>
      <c r="G28" s="10"/>
    </row>
    <row r="29" spans="1:7" x14ac:dyDescent="0.25">
      <c r="A29" s="8"/>
      <c r="B29" s="9"/>
      <c r="C29" s="9"/>
      <c r="D29" s="9"/>
      <c r="E29" s="9"/>
      <c r="F29" s="9"/>
      <c r="G29" s="10"/>
    </row>
    <row r="30" spans="1:7" x14ac:dyDescent="0.25">
      <c r="A30" s="8"/>
      <c r="B30" s="9"/>
      <c r="C30" s="9"/>
      <c r="D30" s="9"/>
      <c r="E30" s="9"/>
      <c r="F30" s="9"/>
      <c r="G30" s="10"/>
    </row>
    <row r="31" spans="1:7" x14ac:dyDescent="0.25">
      <c r="A31" s="8"/>
      <c r="B31" s="9"/>
      <c r="C31" s="9"/>
      <c r="D31" s="9"/>
      <c r="E31" s="9"/>
      <c r="F31" s="9"/>
      <c r="G31" s="10"/>
    </row>
    <row r="32" spans="1:7" x14ac:dyDescent="0.25">
      <c r="A32" s="8"/>
      <c r="B32" s="9"/>
      <c r="C32" s="9"/>
      <c r="D32" s="9"/>
      <c r="E32" s="9"/>
      <c r="F32" s="9"/>
      <c r="G32" s="10"/>
    </row>
    <row r="33" spans="1:7" x14ac:dyDescent="0.25">
      <c r="A33" s="8"/>
      <c r="B33" s="9"/>
      <c r="C33" s="9"/>
      <c r="D33" s="9"/>
      <c r="E33" s="9"/>
      <c r="F33" s="9"/>
      <c r="G33" s="10"/>
    </row>
    <row r="34" spans="1:7" x14ac:dyDescent="0.25">
      <c r="A34" s="8"/>
      <c r="B34" s="9"/>
      <c r="C34" s="9"/>
      <c r="D34" s="9"/>
      <c r="E34" s="9"/>
      <c r="F34" s="9"/>
      <c r="G34" s="10"/>
    </row>
    <row r="35" spans="1:7" x14ac:dyDescent="0.25">
      <c r="A35" s="8"/>
      <c r="B35" s="9"/>
      <c r="C35" s="9"/>
      <c r="D35" s="9"/>
      <c r="E35" s="9"/>
      <c r="F35" s="9"/>
      <c r="G35" s="10"/>
    </row>
    <row r="36" spans="1:7" ht="15.75" thickBot="1" x14ac:dyDescent="0.3">
      <c r="A36" s="11"/>
      <c r="B36" s="12"/>
      <c r="C36" s="12"/>
      <c r="D36" s="12"/>
      <c r="E36" s="12"/>
      <c r="F36" s="12"/>
      <c r="G36" s="13"/>
    </row>
  </sheetData>
  <mergeCells count="5">
    <mergeCell ref="A1:G3"/>
    <mergeCell ref="A6:G6"/>
    <mergeCell ref="A7:G7"/>
    <mergeCell ref="B10:F10"/>
    <mergeCell ref="B26:F27"/>
  </mergeCells>
  <dataValidations count="1">
    <dataValidation type="list" allowBlank="1" showInputMessage="1" showErrorMessage="1" sqref="B12:F12" xr:uid="{00000000-0002-0000-0000-000000000000}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8"/>
  <sheetViews>
    <sheetView showGridLines="0" view="pageLayout" workbookViewId="0">
      <selection activeCell="G9" sqref="G9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</cols>
  <sheetData>
    <row r="1" spans="1:8" ht="15.75" x14ac:dyDescent="0.25">
      <c r="A1" s="113" t="str">
        <f>Accueil!A7</f>
        <v>AO-GSJ RENNES_2024-1</v>
      </c>
      <c r="B1" s="113"/>
      <c r="C1" s="113"/>
      <c r="D1" s="113"/>
      <c r="E1" s="113"/>
      <c r="F1" s="113"/>
      <c r="G1" s="113"/>
      <c r="H1" s="113"/>
    </row>
    <row r="2" spans="1:8" x14ac:dyDescent="0.25">
      <c r="A2" s="106" t="s">
        <v>13</v>
      </c>
      <c r="B2" s="106"/>
      <c r="C2" s="106"/>
      <c r="D2" s="106"/>
      <c r="E2" s="106"/>
      <c r="F2" s="106"/>
      <c r="G2" s="106"/>
      <c r="H2" s="106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105" t="s">
        <v>22</v>
      </c>
      <c r="B4" s="106"/>
      <c r="C4" s="106"/>
      <c r="D4" s="106"/>
      <c r="E4" s="3" t="s">
        <v>5</v>
      </c>
      <c r="F4" s="112"/>
      <c r="G4" s="112"/>
      <c r="H4" s="112"/>
    </row>
    <row r="5" spans="1:8" x14ac:dyDescent="0.25">
      <c r="A5" s="4" t="s">
        <v>7</v>
      </c>
      <c r="B5" s="105" t="s">
        <v>27</v>
      </c>
      <c r="C5" s="106"/>
      <c r="D5" s="106"/>
      <c r="E5" s="106"/>
      <c r="F5" s="106"/>
      <c r="G5" s="106"/>
      <c r="H5" s="106"/>
    </row>
    <row r="6" spans="1:8" x14ac:dyDescent="0.25">
      <c r="A6" s="5"/>
      <c r="B6" s="5"/>
      <c r="C6" s="5"/>
      <c r="D6" s="2"/>
      <c r="E6" s="2"/>
      <c r="F6" s="2"/>
      <c r="G6" s="2"/>
      <c r="H6" s="2"/>
    </row>
    <row r="7" spans="1:8" x14ac:dyDescent="0.25">
      <c r="A7" s="14"/>
      <c r="B7" s="14"/>
      <c r="C7" s="14"/>
      <c r="D7" s="14"/>
      <c r="E7" s="14"/>
      <c r="F7" s="14"/>
      <c r="G7" s="14"/>
      <c r="H7" s="2"/>
    </row>
    <row r="8" spans="1:8" s="2" customFormat="1" ht="17.100000000000001" customHeight="1" x14ac:dyDescent="0.25">
      <c r="B8" s="107"/>
      <c r="C8" s="107"/>
      <c r="D8" s="107"/>
      <c r="E8" s="124" t="s">
        <v>21</v>
      </c>
      <c r="F8" s="126"/>
    </row>
    <row r="9" spans="1:8" s="2" customFormat="1" ht="34.5" customHeight="1" x14ac:dyDescent="0.25">
      <c r="B9" s="109" t="s">
        <v>23</v>
      </c>
      <c r="C9" s="110"/>
      <c r="D9" s="111"/>
      <c r="E9" s="141"/>
      <c r="F9" s="142"/>
    </row>
    <row r="10" spans="1:8" s="2" customFormat="1" ht="33" customHeight="1" x14ac:dyDescent="0.25">
      <c r="B10" s="95" t="s">
        <v>24</v>
      </c>
      <c r="C10" s="112"/>
      <c r="D10" s="112"/>
      <c r="E10" s="104"/>
      <c r="F10" s="104"/>
    </row>
    <row r="11" spans="1:8" s="2" customFormat="1" ht="33" customHeight="1" x14ac:dyDescent="0.25">
      <c r="B11" s="95" t="s">
        <v>25</v>
      </c>
      <c r="C11" s="112"/>
      <c r="D11" s="112"/>
      <c r="E11" s="104"/>
      <c r="F11" s="104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ht="15.75" thickBot="1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139" t="s">
        <v>28</v>
      </c>
      <c r="B14" s="96"/>
      <c r="C14" s="96"/>
      <c r="D14" s="96"/>
      <c r="E14" s="96"/>
      <c r="F14" s="96"/>
      <c r="G14" s="96"/>
      <c r="H14" s="97"/>
    </row>
    <row r="15" spans="1:8" x14ac:dyDescent="0.25">
      <c r="A15" s="98"/>
      <c r="B15" s="99"/>
      <c r="C15" s="99"/>
      <c r="D15" s="99"/>
      <c r="E15" s="99"/>
      <c r="F15" s="99"/>
      <c r="G15" s="99"/>
      <c r="H15" s="100"/>
    </row>
    <row r="16" spans="1:8" x14ac:dyDescent="0.25">
      <c r="A16" s="98"/>
      <c r="B16" s="99"/>
      <c r="C16" s="99"/>
      <c r="D16" s="99"/>
      <c r="E16" s="99"/>
      <c r="F16" s="99"/>
      <c r="G16" s="99"/>
      <c r="H16" s="100"/>
    </row>
    <row r="17" spans="1:8" ht="15.75" customHeight="1" thickBot="1" x14ac:dyDescent="0.3">
      <c r="A17" s="101"/>
      <c r="B17" s="102"/>
      <c r="C17" s="102"/>
      <c r="D17" s="102"/>
      <c r="E17" s="102"/>
      <c r="F17" s="102"/>
      <c r="G17" s="102"/>
      <c r="H17" s="103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</sheetData>
  <mergeCells count="14">
    <mergeCell ref="A14:H17"/>
    <mergeCell ref="B9:D9"/>
    <mergeCell ref="E9:F9"/>
    <mergeCell ref="B10:D10"/>
    <mergeCell ref="E10:F10"/>
    <mergeCell ref="B11:D11"/>
    <mergeCell ref="E11:F11"/>
    <mergeCell ref="B8:D8"/>
    <mergeCell ref="E8:F8"/>
    <mergeCell ref="A1:H1"/>
    <mergeCell ref="A2:H2"/>
    <mergeCell ref="A4:D4"/>
    <mergeCell ref="F4:H4"/>
    <mergeCell ref="B5:H5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36"/>
  <sheetViews>
    <sheetView showGridLines="0" view="pageLayout" topLeftCell="C1" workbookViewId="0">
      <selection activeCell="M12" sqref="M12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13" max="13" width="24.85546875" customWidth="1"/>
    <col min="15" max="16" width="24.5703125" customWidth="1"/>
  </cols>
  <sheetData>
    <row r="1" spans="1:16" ht="15.75" x14ac:dyDescent="0.25">
      <c r="A1" s="113" t="str">
        <f>Accueil!A7</f>
        <v>AO-GSJ RENNES_2024-1</v>
      </c>
      <c r="B1" s="113"/>
      <c r="C1" s="113"/>
      <c r="D1" s="113"/>
      <c r="E1" s="113"/>
      <c r="F1" s="113"/>
      <c r="G1" s="113"/>
      <c r="H1" s="113"/>
      <c r="I1" s="113" t="str">
        <f>A1</f>
        <v>AO-GSJ RENNES_2024-1</v>
      </c>
      <c r="J1" s="113"/>
      <c r="K1" s="113"/>
      <c r="L1" s="113"/>
      <c r="M1" s="113"/>
      <c r="N1" s="113"/>
      <c r="O1" s="113"/>
      <c r="P1" s="113"/>
    </row>
    <row r="2" spans="1:16" x14ac:dyDescent="0.25">
      <c r="A2" s="106" t="s">
        <v>1</v>
      </c>
      <c r="B2" s="106"/>
      <c r="C2" s="106"/>
      <c r="D2" s="106"/>
      <c r="E2" s="106"/>
      <c r="F2" s="106"/>
      <c r="G2" s="106"/>
      <c r="H2" s="106"/>
      <c r="I2" s="106" t="s">
        <v>39</v>
      </c>
      <c r="J2" s="106"/>
      <c r="K2" s="106"/>
      <c r="L2" s="106"/>
      <c r="M2" s="106"/>
      <c r="N2" s="106"/>
      <c r="O2" s="106"/>
      <c r="P2" s="106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A4" s="105" t="s">
        <v>29</v>
      </c>
      <c r="B4" s="106"/>
      <c r="C4" s="106"/>
      <c r="D4" s="106"/>
      <c r="E4" s="3" t="s">
        <v>5</v>
      </c>
      <c r="F4" s="112"/>
      <c r="G4" s="112"/>
      <c r="H4" s="112"/>
      <c r="I4" s="105" t="s">
        <v>29</v>
      </c>
      <c r="J4" s="106"/>
      <c r="K4" s="106"/>
      <c r="L4" s="106"/>
      <c r="M4" s="3" t="s">
        <v>5</v>
      </c>
      <c r="N4" s="112"/>
      <c r="O4" s="112"/>
      <c r="P4" s="112"/>
    </row>
    <row r="5" spans="1:16" x14ac:dyDescent="0.25">
      <c r="A5" s="4" t="s">
        <v>7</v>
      </c>
      <c r="B5" s="105" t="s">
        <v>29</v>
      </c>
      <c r="C5" s="106"/>
      <c r="D5" s="106"/>
      <c r="E5" s="106"/>
      <c r="F5" s="106"/>
      <c r="G5" s="106"/>
      <c r="H5" s="106"/>
      <c r="I5" s="4" t="s">
        <v>7</v>
      </c>
      <c r="J5" s="105" t="s">
        <v>29</v>
      </c>
      <c r="K5" s="106"/>
      <c r="L5" s="106"/>
      <c r="M5" s="106"/>
      <c r="N5" s="106"/>
      <c r="O5" s="106"/>
      <c r="P5" s="106"/>
    </row>
    <row r="6" spans="1:16" x14ac:dyDescent="0.25">
      <c r="A6" s="5"/>
      <c r="B6" s="5"/>
      <c r="C6" s="5"/>
      <c r="D6" s="2"/>
      <c r="E6" s="2"/>
      <c r="F6" s="2"/>
      <c r="G6" s="2"/>
      <c r="H6" s="2"/>
      <c r="I6" s="5"/>
      <c r="J6" s="5"/>
      <c r="K6" s="5"/>
      <c r="L6" s="2"/>
      <c r="M6" s="2"/>
      <c r="N6" s="2"/>
      <c r="O6" s="2"/>
      <c r="P6" s="2"/>
    </row>
    <row r="7" spans="1:16" ht="30" x14ac:dyDescent="0.25">
      <c r="A7" s="127" t="s">
        <v>30</v>
      </c>
      <c r="B7" s="127"/>
      <c r="C7" s="127"/>
      <c r="D7" s="127"/>
      <c r="E7" s="127"/>
      <c r="F7" s="127"/>
      <c r="G7" s="127"/>
      <c r="H7" s="6"/>
      <c r="I7" s="2"/>
      <c r="J7" s="107"/>
      <c r="K7" s="107"/>
      <c r="L7" s="107"/>
      <c r="M7" s="26" t="s">
        <v>54</v>
      </c>
      <c r="N7" s="127" t="s">
        <v>21</v>
      </c>
      <c r="O7" s="127"/>
      <c r="P7" s="28" t="s">
        <v>45</v>
      </c>
    </row>
    <row r="8" spans="1:16" ht="30" customHeight="1" x14ac:dyDescent="0.25">
      <c r="A8" s="144" t="s">
        <v>31</v>
      </c>
      <c r="B8" s="145"/>
      <c r="C8" s="146"/>
      <c r="D8" s="144" t="s">
        <v>32</v>
      </c>
      <c r="E8" s="145"/>
      <c r="F8" s="145"/>
      <c r="G8" s="146"/>
      <c r="H8" s="2"/>
      <c r="I8" s="2"/>
      <c r="J8" s="112" t="s">
        <v>55</v>
      </c>
      <c r="K8" s="112"/>
      <c r="L8" s="112"/>
      <c r="M8" s="65">
        <v>2817985</v>
      </c>
      <c r="N8" s="112"/>
      <c r="O8" s="112"/>
      <c r="P8" s="31">
        <v>0</v>
      </c>
    </row>
    <row r="9" spans="1:16" ht="30" customHeight="1" x14ac:dyDescent="0.25">
      <c r="A9" s="147" t="s">
        <v>33</v>
      </c>
      <c r="B9" s="148"/>
      <c r="C9" s="149"/>
      <c r="D9" s="150"/>
      <c r="E9" s="151"/>
      <c r="F9" s="151"/>
      <c r="G9" s="152"/>
      <c r="H9" s="2"/>
      <c r="I9" s="2"/>
      <c r="J9" s="92" t="s">
        <v>56</v>
      </c>
      <c r="K9" s="93"/>
      <c r="L9" s="94"/>
      <c r="M9" s="65">
        <v>291587</v>
      </c>
      <c r="N9" s="112"/>
      <c r="O9" s="112"/>
      <c r="P9" s="31">
        <v>0</v>
      </c>
    </row>
    <row r="10" spans="1:16" ht="30" customHeight="1" x14ac:dyDescent="0.25">
      <c r="A10" s="143" t="s">
        <v>34</v>
      </c>
      <c r="B10" s="143"/>
      <c r="C10" s="143"/>
      <c r="D10" s="150"/>
      <c r="E10" s="151"/>
      <c r="F10" s="151"/>
      <c r="G10" s="15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112" t="s">
        <v>57</v>
      </c>
      <c r="O12" s="112"/>
      <c r="P12" s="31">
        <v>0</v>
      </c>
    </row>
    <row r="13" spans="1:16" x14ac:dyDescent="0.25">
      <c r="A13" s="2" t="s">
        <v>35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12" t="s">
        <v>58</v>
      </c>
      <c r="O13" s="112"/>
      <c r="P13" s="31"/>
    </row>
    <row r="14" spans="1:16" x14ac:dyDescent="0.25">
      <c r="A14" s="2" t="s">
        <v>36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.75" thickBot="1" x14ac:dyDescent="0.3">
      <c r="A15" s="2" t="s">
        <v>37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2"/>
      <c r="B16" s="2"/>
      <c r="C16" s="2"/>
      <c r="D16" s="2"/>
      <c r="E16" s="2"/>
      <c r="F16" s="2"/>
      <c r="G16" s="2"/>
      <c r="H16" s="2"/>
      <c r="I16" s="153" t="s">
        <v>114</v>
      </c>
      <c r="J16" s="154"/>
      <c r="K16" s="154"/>
      <c r="L16" s="154"/>
      <c r="M16" s="154"/>
      <c r="N16" s="154"/>
      <c r="O16" s="154"/>
      <c r="P16" s="155"/>
    </row>
    <row r="17" spans="1:16" x14ac:dyDescent="0.25">
      <c r="A17" s="2"/>
      <c r="B17" s="2"/>
      <c r="C17" s="2"/>
      <c r="D17" s="2"/>
      <c r="E17" s="2"/>
      <c r="F17" s="2"/>
      <c r="G17" s="2"/>
      <c r="H17" s="2"/>
      <c r="I17" s="156"/>
      <c r="J17" s="157"/>
      <c r="K17" s="157"/>
      <c r="L17" s="157"/>
      <c r="M17" s="157"/>
      <c r="N17" s="157"/>
      <c r="O17" s="157"/>
      <c r="P17" s="158"/>
    </row>
    <row r="18" spans="1:16" x14ac:dyDescent="0.25">
      <c r="A18" s="36" t="s">
        <v>73</v>
      </c>
      <c r="B18" s="37"/>
      <c r="C18" s="37"/>
      <c r="D18" s="37"/>
      <c r="E18" s="38"/>
      <c r="F18" s="2"/>
      <c r="G18" s="2"/>
      <c r="H18" s="2"/>
      <c r="I18" s="156"/>
      <c r="J18" s="157"/>
      <c r="K18" s="157"/>
      <c r="L18" s="157"/>
      <c r="M18" s="157"/>
      <c r="N18" s="157"/>
      <c r="O18" s="157"/>
      <c r="P18" s="158"/>
    </row>
    <row r="19" spans="1:16" x14ac:dyDescent="0.25">
      <c r="A19" s="39"/>
      <c r="B19" s="40"/>
      <c r="C19" s="40"/>
      <c r="D19" s="40"/>
      <c r="E19" s="41"/>
      <c r="F19" s="2"/>
      <c r="G19" s="2"/>
      <c r="H19" s="2"/>
      <c r="I19" s="156"/>
      <c r="J19" s="157"/>
      <c r="K19" s="157"/>
      <c r="L19" s="157"/>
      <c r="M19" s="157"/>
      <c r="N19" s="157"/>
      <c r="O19" s="157"/>
      <c r="P19" s="158"/>
    </row>
    <row r="20" spans="1:16" x14ac:dyDescent="0.25">
      <c r="A20" s="42"/>
      <c r="E20" s="43"/>
      <c r="F20" s="2"/>
      <c r="G20" s="2"/>
      <c r="H20" s="2"/>
      <c r="I20" s="156"/>
      <c r="J20" s="157"/>
      <c r="K20" s="157"/>
      <c r="L20" s="157"/>
      <c r="M20" s="157"/>
      <c r="N20" s="157"/>
      <c r="O20" s="157"/>
      <c r="P20" s="158"/>
    </row>
    <row r="21" spans="1:16" x14ac:dyDescent="0.25">
      <c r="A21" s="44"/>
      <c r="E21" s="43"/>
      <c r="F21" s="2"/>
      <c r="G21" s="2"/>
      <c r="H21" s="2"/>
      <c r="I21" s="156"/>
      <c r="J21" s="157"/>
      <c r="K21" s="157"/>
      <c r="L21" s="157"/>
      <c r="M21" s="157"/>
      <c r="N21" s="157"/>
      <c r="O21" s="157"/>
      <c r="P21" s="158"/>
    </row>
    <row r="22" spans="1:16" ht="15.75" thickBot="1" x14ac:dyDescent="0.3">
      <c r="A22" s="45"/>
      <c r="B22" s="21"/>
      <c r="C22" s="21"/>
      <c r="D22" s="21"/>
      <c r="E22" s="46"/>
      <c r="F22" s="2"/>
      <c r="G22" s="2"/>
      <c r="H22" s="2"/>
      <c r="I22" s="159"/>
      <c r="J22" s="160"/>
      <c r="K22" s="160"/>
      <c r="L22" s="160"/>
      <c r="M22" s="160"/>
      <c r="N22" s="160"/>
      <c r="O22" s="160"/>
      <c r="P22" s="161"/>
    </row>
    <row r="23" spans="1:16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s="2"/>
      <c r="B28" s="2"/>
      <c r="C28" s="2"/>
      <c r="D28" s="2"/>
      <c r="E28" s="2"/>
      <c r="F28" s="2"/>
      <c r="G28" s="2"/>
      <c r="H28" s="2"/>
    </row>
    <row r="29" spans="1:16" x14ac:dyDescent="0.25">
      <c r="A29" s="2"/>
      <c r="B29" s="2"/>
      <c r="C29" s="2"/>
      <c r="D29" s="2"/>
      <c r="E29" s="2"/>
      <c r="F29" s="2"/>
      <c r="G29" s="2"/>
      <c r="H29" s="2"/>
    </row>
    <row r="30" spans="1:16" x14ac:dyDescent="0.25">
      <c r="A30" s="2"/>
      <c r="B30" s="2"/>
      <c r="C30" s="2"/>
      <c r="D30" s="2"/>
      <c r="E30" s="2"/>
      <c r="F30" s="2"/>
      <c r="G30" s="2"/>
      <c r="H30" s="2"/>
    </row>
    <row r="31" spans="1:16" x14ac:dyDescent="0.25">
      <c r="A31" s="2"/>
      <c r="B31" s="2"/>
      <c r="C31" s="2"/>
      <c r="D31" s="2"/>
      <c r="E31" s="2"/>
      <c r="F31" s="2"/>
      <c r="G31" s="2"/>
      <c r="H31" s="2"/>
    </row>
    <row r="32" spans="1:16" x14ac:dyDescent="0.25">
      <c r="A32" s="2"/>
      <c r="B32" s="2"/>
      <c r="C32" s="2"/>
      <c r="D32" s="2"/>
      <c r="E32" s="2"/>
      <c r="F32" s="2"/>
      <c r="G32" s="2"/>
      <c r="H32" s="2"/>
    </row>
    <row r="33" spans="1:8" x14ac:dyDescent="0.25">
      <c r="A33" s="2"/>
      <c r="B33" s="2"/>
      <c r="C33" s="2"/>
      <c r="D33" s="2"/>
      <c r="E33" s="2"/>
      <c r="F33" s="2"/>
      <c r="G33" s="2"/>
      <c r="H33" s="2"/>
    </row>
    <row r="34" spans="1:8" x14ac:dyDescent="0.25">
      <c r="A34" s="2"/>
      <c r="B34" s="2"/>
      <c r="C34" s="2"/>
      <c r="D34" s="2"/>
      <c r="E34" s="2"/>
      <c r="F34" s="2"/>
      <c r="G34" s="2"/>
      <c r="H34" s="2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</sheetData>
  <mergeCells count="26">
    <mergeCell ref="N12:O12"/>
    <mergeCell ref="N13:O13"/>
    <mergeCell ref="I16:P22"/>
    <mergeCell ref="J7:L7"/>
    <mergeCell ref="N7:O7"/>
    <mergeCell ref="J8:L8"/>
    <mergeCell ref="N8:O8"/>
    <mergeCell ref="J9:L9"/>
    <mergeCell ref="N9:O9"/>
    <mergeCell ref="I1:P1"/>
    <mergeCell ref="I2:P2"/>
    <mergeCell ref="I4:L4"/>
    <mergeCell ref="N4:P4"/>
    <mergeCell ref="J5:P5"/>
    <mergeCell ref="A7:G7"/>
    <mergeCell ref="A1:H1"/>
    <mergeCell ref="A2:H2"/>
    <mergeCell ref="A4:D4"/>
    <mergeCell ref="F4:H4"/>
    <mergeCell ref="B5:H5"/>
    <mergeCell ref="A10:C10"/>
    <mergeCell ref="A8:C8"/>
    <mergeCell ref="A9:C9"/>
    <mergeCell ref="D8:G8"/>
    <mergeCell ref="D9:G9"/>
    <mergeCell ref="D10:G10"/>
  </mergeCells>
  <pageMargins left="0.43307086614173229" right="0.23622047244094488" top="0.39370078740157483" bottom="0.39370078740157483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Check Box 1">
              <controlPr defaultSize="0" autoFill="0" autoLine="0" autoPict="0">
                <anchor moveWithCells="1">
                  <from>
                    <xdr:col>0</xdr:col>
                    <xdr:colOff>200025</xdr:colOff>
                    <xdr:row>18</xdr:row>
                    <xdr:rowOff>142875</xdr:rowOff>
                  </from>
                  <to>
                    <xdr:col>1</xdr:col>
                    <xdr:colOff>314325</xdr:colOff>
                    <xdr:row>19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Check Box 2">
              <controlPr defaultSize="0" autoFill="0" autoLine="0" autoPict="0">
                <anchor moveWithCells="1">
                  <from>
                    <xdr:col>0</xdr:col>
                    <xdr:colOff>190500</xdr:colOff>
                    <xdr:row>20</xdr:row>
                    <xdr:rowOff>19050</xdr:rowOff>
                  </from>
                  <to>
                    <xdr:col>1</xdr:col>
                    <xdr:colOff>304800</xdr:colOff>
                    <xdr:row>21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8E443-26F4-4501-BFB1-9B699F6FD843}">
  <sheetPr>
    <tabColor theme="7" tint="-0.499984740745262"/>
  </sheetPr>
  <dimension ref="A1:U25"/>
  <sheetViews>
    <sheetView showGridLines="0" tabSelected="1" view="pageLayout" topLeftCell="B6" zoomScale="85" zoomScalePageLayoutView="85" workbookViewId="0">
      <selection activeCell="S15" sqref="S15"/>
    </sheetView>
  </sheetViews>
  <sheetFormatPr baseColWidth="10" defaultColWidth="11.42578125" defaultRowHeight="15" x14ac:dyDescent="0.25"/>
  <cols>
    <col min="1" max="1" width="4.140625" style="2" bestFit="1" customWidth="1"/>
    <col min="2" max="2" width="20" style="2" bestFit="1" customWidth="1"/>
    <col min="3" max="3" width="11.140625" style="2" bestFit="1" customWidth="1"/>
    <col min="4" max="4" width="17.28515625" style="2" customWidth="1"/>
    <col min="5" max="5" width="20.7109375" style="2" customWidth="1"/>
    <col min="6" max="8" width="17.140625" style="2" customWidth="1"/>
    <col min="9" max="15" width="11.42578125" style="2"/>
    <col min="16" max="16" width="11.7109375" style="2" customWidth="1"/>
    <col min="17" max="17" width="11.42578125" style="2"/>
    <col min="18" max="18" width="12.28515625" style="2" customWidth="1"/>
    <col min="19" max="19" width="11.42578125" style="2"/>
    <col min="20" max="20" width="12" style="2" customWidth="1"/>
    <col min="21" max="16384" width="11.42578125" style="2"/>
  </cols>
  <sheetData>
    <row r="1" spans="1:2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/>
      <c r="J1" s="113" t="str">
        <f>B1</f>
        <v>AO-GSJ RENNES_2024-1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7.100000000000001" customHeight="1" x14ac:dyDescent="0.25">
      <c r="B2" s="106" t="s">
        <v>4</v>
      </c>
      <c r="C2" s="106"/>
      <c r="D2" s="106"/>
      <c r="E2" s="106"/>
      <c r="F2" s="106"/>
      <c r="G2" s="106"/>
      <c r="H2" s="106"/>
      <c r="I2"/>
      <c r="J2" s="106" t="s">
        <v>39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1" ht="17.100000000000001" customHeight="1" thickBot="1" x14ac:dyDescent="0.3">
      <c r="I3"/>
    </row>
    <row r="4" spans="1:21" ht="17.100000000000001" customHeight="1" thickBot="1" x14ac:dyDescent="0.3">
      <c r="A4" s="6">
        <v>1</v>
      </c>
      <c r="B4" s="25" t="str">
        <f>"MATERIEL N°" &amp;$A$4</f>
        <v>MATERIEL N°1</v>
      </c>
      <c r="C4" s="3" t="s">
        <v>5</v>
      </c>
      <c r="D4" s="114" t="s">
        <v>6</v>
      </c>
      <c r="E4" s="115"/>
      <c r="F4" s="115"/>
      <c r="G4" s="115"/>
      <c r="H4" s="116"/>
      <c r="I4" s="6"/>
      <c r="J4" s="27" t="str">
        <f>B4</f>
        <v>MATERIEL N°1</v>
      </c>
      <c r="K4" s="17" t="s">
        <v>5</v>
      </c>
      <c r="L4" s="117" t="s">
        <v>6</v>
      </c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7.100000000000001" customHeight="1" x14ac:dyDescent="0.25">
      <c r="B5" s="7" t="s">
        <v>7</v>
      </c>
      <c r="C5" s="105" t="s">
        <v>104</v>
      </c>
      <c r="D5" s="106"/>
      <c r="E5" s="106"/>
      <c r="F5" s="106"/>
      <c r="G5" s="106"/>
      <c r="H5" s="106"/>
      <c r="I5"/>
      <c r="J5" s="24" t="s">
        <v>7</v>
      </c>
      <c r="K5" s="105" t="str">
        <f>C5</f>
        <v>MFP LOCAL A3 COULEUR 25 PPM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1" ht="17.100000000000001" customHeight="1" x14ac:dyDescent="0.25">
      <c r="B6" s="5"/>
      <c r="C6" s="5"/>
      <c r="D6" s="5"/>
      <c r="I6"/>
      <c r="J6" s="16"/>
      <c r="K6" s="16"/>
      <c r="L6" s="16"/>
      <c r="M6" s="1"/>
      <c r="N6" s="1"/>
      <c r="O6" s="1"/>
      <c r="P6" s="1"/>
      <c r="Q6" s="1"/>
    </row>
    <row r="7" spans="1:21" ht="17.100000000000001" customHeight="1" x14ac:dyDescent="0.25">
      <c r="B7" s="18"/>
      <c r="C7"/>
      <c r="D7"/>
      <c r="E7" s="21"/>
      <c r="F7"/>
      <c r="G7"/>
      <c r="H7"/>
      <c r="I7"/>
      <c r="J7" s="107"/>
      <c r="K7" s="107"/>
      <c r="L7" s="107"/>
      <c r="M7" s="22"/>
      <c r="N7" s="108" t="s">
        <v>40</v>
      </c>
      <c r="O7" s="108"/>
      <c r="P7" s="108" t="s">
        <v>41</v>
      </c>
      <c r="Q7" s="108"/>
      <c r="R7" s="108" t="s">
        <v>42</v>
      </c>
      <c r="S7" s="108"/>
      <c r="T7" s="108" t="s">
        <v>43</v>
      </c>
      <c r="U7" s="108"/>
    </row>
    <row r="8" spans="1:21" ht="52.5" customHeight="1" x14ac:dyDescent="0.25">
      <c r="B8" s="107"/>
      <c r="C8" s="107"/>
      <c r="D8" s="107"/>
      <c r="E8" s="26" t="s">
        <v>8</v>
      </c>
      <c r="F8" s="26" t="s">
        <v>9</v>
      </c>
      <c r="G8" s="26" t="s">
        <v>10</v>
      </c>
      <c r="H8" s="26" t="s">
        <v>11</v>
      </c>
      <c r="I8"/>
      <c r="J8" s="18"/>
      <c r="K8" s="18"/>
      <c r="L8" s="18"/>
      <c r="M8" s="28" t="s">
        <v>44</v>
      </c>
      <c r="N8" s="28" t="s">
        <v>21</v>
      </c>
      <c r="O8" s="26" t="s">
        <v>59</v>
      </c>
      <c r="P8" s="26" t="s">
        <v>46</v>
      </c>
      <c r="Q8" s="26" t="s">
        <v>59</v>
      </c>
      <c r="R8" s="26" t="s">
        <v>46</v>
      </c>
      <c r="S8" s="26" t="s">
        <v>59</v>
      </c>
      <c r="T8" s="26" t="s">
        <v>46</v>
      </c>
      <c r="U8" s="26" t="s">
        <v>59</v>
      </c>
    </row>
    <row r="9" spans="1:21" ht="33" customHeight="1" x14ac:dyDescent="0.25">
      <c r="B9" s="109" t="str">
        <f>B4</f>
        <v>MATERIEL N°1</v>
      </c>
      <c r="C9" s="110"/>
      <c r="D9" s="111"/>
      <c r="E9" s="31"/>
      <c r="F9" s="31"/>
      <c r="G9" s="31"/>
      <c r="H9" s="31"/>
      <c r="I9"/>
      <c r="J9" s="112" t="str">
        <f>B4</f>
        <v>MATERIEL N°1</v>
      </c>
      <c r="K9" s="112"/>
      <c r="L9" s="109"/>
      <c r="M9" s="17">
        <v>7</v>
      </c>
      <c r="N9" s="30">
        <f>E9</f>
        <v>0</v>
      </c>
      <c r="O9" s="31">
        <f>M9*N9</f>
        <v>0</v>
      </c>
      <c r="P9" s="30">
        <f>F9</f>
        <v>0</v>
      </c>
      <c r="Q9" s="31">
        <f>M9*P9</f>
        <v>0</v>
      </c>
      <c r="R9" s="30">
        <f>G9</f>
        <v>0</v>
      </c>
      <c r="S9" s="31">
        <f>M9*R9</f>
        <v>0</v>
      </c>
      <c r="T9" s="30">
        <f>H9</f>
        <v>0</v>
      </c>
      <c r="U9" s="31">
        <f>M9*T9</f>
        <v>0</v>
      </c>
    </row>
    <row r="10" spans="1:21" ht="36" customHeight="1" x14ac:dyDescent="0.25">
      <c r="B10" s="92" t="s">
        <v>16</v>
      </c>
      <c r="C10" s="93"/>
      <c r="D10" s="94"/>
      <c r="E10" s="31"/>
      <c r="F10" s="31"/>
      <c r="G10" s="31"/>
      <c r="H10" s="31"/>
      <c r="I10"/>
      <c r="J10" s="92" t="s">
        <v>60</v>
      </c>
      <c r="K10" s="93"/>
      <c r="L10" s="94"/>
      <c r="M10" s="17">
        <v>7</v>
      </c>
      <c r="N10" s="30">
        <f>E12</f>
        <v>0</v>
      </c>
      <c r="O10" s="31">
        <f t="shared" ref="O10" si="0">M10*N10</f>
        <v>0</v>
      </c>
      <c r="P10" s="30">
        <f>F12</f>
        <v>0</v>
      </c>
      <c r="Q10" s="31">
        <f t="shared" ref="Q10" si="1">M10*P10</f>
        <v>0</v>
      </c>
      <c r="R10" s="30">
        <f>G12</f>
        <v>0</v>
      </c>
      <c r="S10" s="31">
        <f t="shared" ref="S10" si="2">M10*R10</f>
        <v>0</v>
      </c>
      <c r="T10" s="30">
        <f>H12</f>
        <v>0</v>
      </c>
      <c r="U10" s="31">
        <f t="shared" ref="U10" si="3">M10*T10</f>
        <v>0</v>
      </c>
    </row>
    <row r="11" spans="1:21" ht="36" customHeight="1" x14ac:dyDescent="0.25">
      <c r="B11" s="92" t="s">
        <v>14</v>
      </c>
      <c r="C11" s="93"/>
      <c r="D11" s="94"/>
      <c r="E11" s="35"/>
      <c r="F11" s="35"/>
      <c r="G11" s="35"/>
      <c r="H11" s="35"/>
      <c r="I11"/>
      <c r="J11" s="95" t="str">
        <f>B15</f>
        <v>Boitier d'identification par carte</v>
      </c>
      <c r="K11" s="95"/>
      <c r="L11" s="95"/>
      <c r="M11" s="17">
        <v>7</v>
      </c>
      <c r="N11" s="30">
        <f>E15</f>
        <v>0</v>
      </c>
      <c r="O11" s="31">
        <f t="shared" ref="O11" si="4">M11*N11</f>
        <v>0</v>
      </c>
      <c r="P11" s="30">
        <f>F15</f>
        <v>0</v>
      </c>
      <c r="Q11" s="31">
        <f t="shared" ref="Q11" si="5">M11*P11</f>
        <v>0</v>
      </c>
      <c r="R11" s="30">
        <f>G15</f>
        <v>0</v>
      </c>
      <c r="S11" s="31">
        <f t="shared" ref="S11" si="6">M11*R11</f>
        <v>0</v>
      </c>
      <c r="T11" s="30">
        <f>H15</f>
        <v>0</v>
      </c>
      <c r="U11" s="31">
        <f t="shared" ref="U11" si="7">M11*T11</f>
        <v>0</v>
      </c>
    </row>
    <row r="12" spans="1:21" ht="36" customHeight="1" x14ac:dyDescent="0.25">
      <c r="B12" s="92" t="s">
        <v>60</v>
      </c>
      <c r="C12" s="93"/>
      <c r="D12" s="94"/>
      <c r="E12" s="35"/>
      <c r="F12" s="35"/>
      <c r="G12" s="35"/>
      <c r="H12" s="35"/>
      <c r="I12"/>
      <c r="P12" s="32"/>
    </row>
    <row r="13" spans="1:21" ht="36" customHeight="1" x14ac:dyDescent="0.25">
      <c r="B13" s="92" t="s">
        <v>2</v>
      </c>
      <c r="C13" s="93"/>
      <c r="D13" s="94"/>
      <c r="E13" s="35"/>
      <c r="F13" s="35"/>
      <c r="G13" s="35"/>
      <c r="H13" s="35"/>
      <c r="I13"/>
      <c r="M13" s="17" t="s">
        <v>45</v>
      </c>
      <c r="N13" s="104">
        <f>SUM(O9:O11)</f>
        <v>0</v>
      </c>
      <c r="O13" s="104"/>
      <c r="P13" s="104">
        <f>SUM(Q9:Q11)*12</f>
        <v>0</v>
      </c>
      <c r="Q13" s="104"/>
      <c r="R13" s="104">
        <f>SUM(S9:S11)*16</f>
        <v>0</v>
      </c>
      <c r="S13" s="104"/>
      <c r="T13" s="104">
        <f>SUM(U9:U11)*20</f>
        <v>0</v>
      </c>
      <c r="U13" s="104"/>
    </row>
    <row r="14" spans="1:21" ht="36" customHeight="1" x14ac:dyDescent="0.25">
      <c r="B14" s="95" t="s">
        <v>61</v>
      </c>
      <c r="C14" s="95"/>
      <c r="D14" s="95"/>
      <c r="E14" s="31"/>
      <c r="F14" s="31"/>
      <c r="G14" s="31"/>
      <c r="H14" s="31"/>
      <c r="I14"/>
    </row>
    <row r="15" spans="1:21" ht="36" customHeight="1" x14ac:dyDescent="0.25">
      <c r="B15" s="95" t="s">
        <v>115</v>
      </c>
      <c r="C15" s="95"/>
      <c r="D15" s="95"/>
      <c r="E15" s="31"/>
      <c r="F15" s="31"/>
      <c r="G15" s="31"/>
      <c r="H15" s="31"/>
      <c r="I15"/>
    </row>
    <row r="16" spans="1:21" ht="17.100000000000001" customHeight="1" thickBot="1" x14ac:dyDescent="0.3">
      <c r="I16"/>
    </row>
    <row r="17" spans="2:21" ht="17.100000000000001" customHeight="1" x14ac:dyDescent="0.25">
      <c r="B17" s="83" t="s">
        <v>12</v>
      </c>
      <c r="C17" s="84"/>
      <c r="D17" s="84"/>
      <c r="E17" s="84"/>
      <c r="F17" s="84"/>
      <c r="G17" s="84"/>
      <c r="H17" s="85"/>
      <c r="I17"/>
      <c r="J17" s="83" t="s">
        <v>12</v>
      </c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5"/>
    </row>
    <row r="18" spans="2:21" ht="17.100000000000001" customHeight="1" x14ac:dyDescent="0.25">
      <c r="B18" s="86"/>
      <c r="C18" s="87"/>
      <c r="D18" s="87"/>
      <c r="E18" s="87"/>
      <c r="F18" s="87"/>
      <c r="G18" s="87"/>
      <c r="H18" s="88"/>
      <c r="I18"/>
      <c r="J18" s="86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8"/>
    </row>
    <row r="19" spans="2:21" ht="17.100000000000001" customHeight="1" x14ac:dyDescent="0.25">
      <c r="B19" s="86"/>
      <c r="C19" s="87"/>
      <c r="D19" s="87"/>
      <c r="E19" s="87"/>
      <c r="F19" s="87"/>
      <c r="G19" s="87"/>
      <c r="H19" s="88"/>
      <c r="I19"/>
      <c r="J19" s="86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8"/>
    </row>
    <row r="20" spans="2:21" ht="17.100000000000001" customHeight="1" thickBot="1" x14ac:dyDescent="0.3">
      <c r="B20" s="89"/>
      <c r="C20" s="90"/>
      <c r="D20" s="90"/>
      <c r="E20" s="90"/>
      <c r="F20" s="90"/>
      <c r="G20" s="90"/>
      <c r="H20" s="91"/>
      <c r="I20"/>
      <c r="J20" s="89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1"/>
    </row>
    <row r="21" spans="2:21" ht="17.100000000000001" customHeight="1" x14ac:dyDescent="0.25">
      <c r="I21"/>
    </row>
    <row r="22" spans="2:21" ht="17.100000000000001" customHeight="1" x14ac:dyDescent="0.25"/>
    <row r="23" spans="2:21" ht="17.100000000000001" customHeight="1" x14ac:dyDescent="0.25"/>
    <row r="24" spans="2:21" ht="17.100000000000001" customHeight="1" x14ac:dyDescent="0.25"/>
    <row r="25" spans="2:21" ht="17.100000000000001" customHeight="1" x14ac:dyDescent="0.25"/>
  </sheetData>
  <mergeCells count="30">
    <mergeCell ref="J17:U20"/>
    <mergeCell ref="B12:D12"/>
    <mergeCell ref="J10:L10"/>
    <mergeCell ref="B13:D13"/>
    <mergeCell ref="B14:D14"/>
    <mergeCell ref="B17:H20"/>
    <mergeCell ref="N13:O13"/>
    <mergeCell ref="P13:Q13"/>
    <mergeCell ref="R13:S13"/>
    <mergeCell ref="T13:U13"/>
    <mergeCell ref="B15:D15"/>
    <mergeCell ref="J11:L11"/>
    <mergeCell ref="B11:D11"/>
    <mergeCell ref="C5:H5"/>
    <mergeCell ref="K5:U5"/>
    <mergeCell ref="J7:L7"/>
    <mergeCell ref="N7:O7"/>
    <mergeCell ref="P7:Q7"/>
    <mergeCell ref="R7:S7"/>
    <mergeCell ref="T7:U7"/>
    <mergeCell ref="B8:D8"/>
    <mergeCell ref="B9:D9"/>
    <mergeCell ref="J9:L9"/>
    <mergeCell ref="B10:D10"/>
    <mergeCell ref="B1:H1"/>
    <mergeCell ref="J1:U1"/>
    <mergeCell ref="B2:H2"/>
    <mergeCell ref="J2:U2"/>
    <mergeCell ref="D4:H4"/>
    <mergeCell ref="L4:U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01CB-1DB9-459E-BEB1-0B94AB5DEA5B}">
  <sheetPr>
    <tabColor theme="7" tint="-0.499984740745262"/>
  </sheetPr>
  <dimension ref="A1:U25"/>
  <sheetViews>
    <sheetView showGridLines="0" view="pageLayout" topLeftCell="D1" zoomScale="85" zoomScalePageLayoutView="85" workbookViewId="0">
      <selection activeCell="Q17" sqref="Q17"/>
    </sheetView>
  </sheetViews>
  <sheetFormatPr baseColWidth="10" defaultColWidth="11.42578125" defaultRowHeight="15" x14ac:dyDescent="0.25"/>
  <cols>
    <col min="1" max="1" width="4.140625" style="2" bestFit="1" customWidth="1"/>
    <col min="2" max="2" width="20" style="2" bestFit="1" customWidth="1"/>
    <col min="3" max="3" width="11.140625" style="2" bestFit="1" customWidth="1"/>
    <col min="4" max="4" width="17.28515625" style="2" customWidth="1"/>
    <col min="5" max="5" width="20.7109375" style="2" customWidth="1"/>
    <col min="6" max="8" width="17.140625" style="2" customWidth="1"/>
    <col min="9" max="15" width="11.42578125" style="2"/>
    <col min="16" max="16" width="11.7109375" style="2" customWidth="1"/>
    <col min="17" max="17" width="11.42578125" style="2"/>
    <col min="18" max="18" width="12.28515625" style="2" customWidth="1"/>
    <col min="19" max="19" width="11.42578125" style="2"/>
    <col min="20" max="20" width="12" style="2" customWidth="1"/>
    <col min="21" max="16384" width="11.42578125" style="2"/>
  </cols>
  <sheetData>
    <row r="1" spans="1:2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/>
      <c r="J1" s="113" t="str">
        <f>B1</f>
        <v>AO-GSJ RENNES_2024-1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7.100000000000001" customHeight="1" x14ac:dyDescent="0.25">
      <c r="B2" s="106" t="s">
        <v>4</v>
      </c>
      <c r="C2" s="106"/>
      <c r="D2" s="106"/>
      <c r="E2" s="106"/>
      <c r="F2" s="106"/>
      <c r="G2" s="106"/>
      <c r="H2" s="106"/>
      <c r="I2"/>
      <c r="J2" s="106" t="s">
        <v>39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1" ht="17.100000000000001" customHeight="1" thickBot="1" x14ac:dyDescent="0.3">
      <c r="I3"/>
    </row>
    <row r="4" spans="1:21" ht="17.100000000000001" customHeight="1" thickBot="1" x14ac:dyDescent="0.3">
      <c r="A4" s="6">
        <v>2</v>
      </c>
      <c r="B4" s="25" t="str">
        <f>"MATERIEL N°" &amp;$A$4</f>
        <v>MATERIEL N°2</v>
      </c>
      <c r="C4" s="3" t="s">
        <v>5</v>
      </c>
      <c r="D4" s="114" t="s">
        <v>6</v>
      </c>
      <c r="E4" s="115"/>
      <c r="F4" s="115"/>
      <c r="G4" s="115"/>
      <c r="H4" s="116"/>
      <c r="I4" s="6"/>
      <c r="J4" s="27" t="str">
        <f>B4</f>
        <v>MATERIEL N°2</v>
      </c>
      <c r="K4" s="17" t="s">
        <v>5</v>
      </c>
      <c r="L4" s="117" t="s">
        <v>6</v>
      </c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7.100000000000001" customHeight="1" x14ac:dyDescent="0.25">
      <c r="B5" s="7" t="s">
        <v>7</v>
      </c>
      <c r="C5" s="105" t="s">
        <v>64</v>
      </c>
      <c r="D5" s="106"/>
      <c r="E5" s="106"/>
      <c r="F5" s="106"/>
      <c r="G5" s="106"/>
      <c r="H5" s="106"/>
      <c r="I5"/>
      <c r="J5" s="24" t="s">
        <v>7</v>
      </c>
      <c r="K5" s="105" t="str">
        <f>C5</f>
        <v>MFP DEPARTEMENTAL A3 COULEUR 35ppm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1" ht="17.100000000000001" customHeight="1" x14ac:dyDescent="0.25">
      <c r="B6" s="5"/>
      <c r="C6" s="5"/>
      <c r="D6" s="5"/>
      <c r="I6"/>
      <c r="J6" s="16"/>
      <c r="K6" s="16"/>
      <c r="L6" s="16"/>
      <c r="M6" s="1"/>
      <c r="N6" s="1"/>
      <c r="O6" s="1"/>
      <c r="P6" s="1"/>
      <c r="Q6" s="1"/>
    </row>
    <row r="7" spans="1:21" ht="17.100000000000001" customHeight="1" x14ac:dyDescent="0.25">
      <c r="B7" s="18"/>
      <c r="C7"/>
      <c r="D7"/>
      <c r="E7" s="21"/>
      <c r="F7"/>
      <c r="G7"/>
      <c r="H7"/>
      <c r="I7"/>
      <c r="J7" s="107"/>
      <c r="K7" s="107"/>
      <c r="L7" s="107"/>
      <c r="M7" s="22"/>
      <c r="N7" s="108" t="s">
        <v>40</v>
      </c>
      <c r="O7" s="108"/>
      <c r="P7" s="108" t="s">
        <v>41</v>
      </c>
      <c r="Q7" s="108"/>
      <c r="R7" s="108" t="s">
        <v>42</v>
      </c>
      <c r="S7" s="108"/>
      <c r="T7" s="108" t="s">
        <v>43</v>
      </c>
      <c r="U7" s="108"/>
    </row>
    <row r="8" spans="1:21" ht="52.5" customHeight="1" x14ac:dyDescent="0.25">
      <c r="B8" s="107"/>
      <c r="C8" s="107"/>
      <c r="D8" s="107"/>
      <c r="E8" s="26" t="s">
        <v>8</v>
      </c>
      <c r="F8" s="26" t="s">
        <v>9</v>
      </c>
      <c r="G8" s="26" t="s">
        <v>10</v>
      </c>
      <c r="H8" s="26" t="s">
        <v>11</v>
      </c>
      <c r="I8"/>
      <c r="J8" s="18"/>
      <c r="K8" s="18"/>
      <c r="L8" s="18"/>
      <c r="M8" s="28" t="s">
        <v>44</v>
      </c>
      <c r="N8" s="28" t="s">
        <v>21</v>
      </c>
      <c r="O8" s="26" t="s">
        <v>59</v>
      </c>
      <c r="P8" s="26" t="s">
        <v>46</v>
      </c>
      <c r="Q8" s="26" t="s">
        <v>59</v>
      </c>
      <c r="R8" s="26" t="s">
        <v>46</v>
      </c>
      <c r="S8" s="26" t="s">
        <v>59</v>
      </c>
      <c r="T8" s="26" t="s">
        <v>46</v>
      </c>
      <c r="U8" s="26" t="s">
        <v>59</v>
      </c>
    </row>
    <row r="9" spans="1:21" ht="30.75" customHeight="1" x14ac:dyDescent="0.25">
      <c r="B9" s="109" t="str">
        <f>B4</f>
        <v>MATERIEL N°2</v>
      </c>
      <c r="C9" s="110"/>
      <c r="D9" s="111"/>
      <c r="E9" s="31"/>
      <c r="F9" s="31"/>
      <c r="G9" s="31"/>
      <c r="H9" s="31"/>
      <c r="I9"/>
      <c r="J9" s="112" t="str">
        <f>B4</f>
        <v>MATERIEL N°2</v>
      </c>
      <c r="K9" s="112"/>
      <c r="L9" s="109"/>
      <c r="M9" s="17">
        <v>3</v>
      </c>
      <c r="N9" s="30">
        <f>E9</f>
        <v>0</v>
      </c>
      <c r="O9" s="31">
        <f>M9*N9</f>
        <v>0</v>
      </c>
      <c r="P9" s="30">
        <f>F9</f>
        <v>0</v>
      </c>
      <c r="Q9" s="31">
        <f>M9*P9</f>
        <v>0</v>
      </c>
      <c r="R9" s="30">
        <f>G9</f>
        <v>0</v>
      </c>
      <c r="S9" s="31">
        <f>M9*R9</f>
        <v>0</v>
      </c>
      <c r="T9" s="30">
        <f>H9</f>
        <v>0</v>
      </c>
      <c r="U9" s="31">
        <f>M9*T9</f>
        <v>0</v>
      </c>
    </row>
    <row r="10" spans="1:21" ht="30.75" customHeight="1" x14ac:dyDescent="0.25">
      <c r="B10" s="92" t="s">
        <v>16</v>
      </c>
      <c r="C10" s="93"/>
      <c r="D10" s="94"/>
      <c r="E10" s="31"/>
      <c r="F10" s="31"/>
      <c r="G10" s="31"/>
      <c r="H10" s="31"/>
      <c r="I10"/>
      <c r="J10" s="92" t="s">
        <v>105</v>
      </c>
      <c r="K10" s="93"/>
      <c r="L10" s="94"/>
      <c r="M10" s="17">
        <v>3</v>
      </c>
      <c r="N10" s="30">
        <f>E12</f>
        <v>0</v>
      </c>
      <c r="O10" s="31">
        <f t="shared" ref="O10" si="0">M10*N10</f>
        <v>0</v>
      </c>
      <c r="P10" s="30">
        <f>F12</f>
        <v>0</v>
      </c>
      <c r="Q10" s="31">
        <f t="shared" ref="Q10" si="1">M10*P10</f>
        <v>0</v>
      </c>
      <c r="R10" s="30">
        <f>G12</f>
        <v>0</v>
      </c>
      <c r="S10" s="31">
        <f t="shared" ref="S10" si="2">M10*R10</f>
        <v>0</v>
      </c>
      <c r="T10" s="30">
        <f>H12</f>
        <v>0</v>
      </c>
      <c r="U10" s="31">
        <f t="shared" ref="U10" si="3">M10*T10</f>
        <v>0</v>
      </c>
    </row>
    <row r="11" spans="1:21" ht="30.75" customHeight="1" x14ac:dyDescent="0.25">
      <c r="B11" s="92" t="s">
        <v>105</v>
      </c>
      <c r="C11" s="93"/>
      <c r="D11" s="94"/>
      <c r="E11" s="31"/>
      <c r="F11" s="31"/>
      <c r="G11" s="31"/>
      <c r="H11" s="31"/>
      <c r="I11"/>
      <c r="J11" s="92" t="s">
        <v>2</v>
      </c>
      <c r="K11" s="93"/>
      <c r="L11" s="94"/>
      <c r="M11" s="17">
        <v>3</v>
      </c>
      <c r="N11" s="30">
        <f>E14</f>
        <v>0</v>
      </c>
      <c r="O11" s="31">
        <f t="shared" ref="O11:O14" si="4">M11*N11</f>
        <v>0</v>
      </c>
      <c r="P11" s="30">
        <f>F14</f>
        <v>0</v>
      </c>
      <c r="Q11" s="31">
        <f t="shared" ref="Q11:Q14" si="5">M11*P11</f>
        <v>0</v>
      </c>
      <c r="R11" s="30">
        <f>G14</f>
        <v>0</v>
      </c>
      <c r="S11" s="31">
        <f t="shared" ref="S11:S14" si="6">M11*R11</f>
        <v>0</v>
      </c>
      <c r="T11" s="30">
        <f>H14</f>
        <v>0</v>
      </c>
      <c r="U11" s="31">
        <f t="shared" ref="U11:U14" si="7">M11*T11</f>
        <v>0</v>
      </c>
    </row>
    <row r="12" spans="1:21" ht="30.75" customHeight="1" x14ac:dyDescent="0.25">
      <c r="B12" s="92" t="s">
        <v>14</v>
      </c>
      <c r="C12" s="93"/>
      <c r="D12" s="94"/>
      <c r="E12" s="35"/>
      <c r="F12" s="35"/>
      <c r="G12" s="35"/>
      <c r="H12" s="35"/>
      <c r="I12"/>
      <c r="J12" s="92" t="s">
        <v>3</v>
      </c>
      <c r="K12" s="93"/>
      <c r="L12" s="94"/>
      <c r="M12" s="17">
        <v>3</v>
      </c>
      <c r="N12" s="30">
        <f>E15</f>
        <v>0</v>
      </c>
      <c r="O12" s="31">
        <f t="shared" si="4"/>
        <v>0</v>
      </c>
      <c r="P12" s="30">
        <f>F15</f>
        <v>0</v>
      </c>
      <c r="Q12" s="31">
        <f t="shared" si="5"/>
        <v>0</v>
      </c>
      <c r="R12" s="30">
        <f>G15</f>
        <v>0</v>
      </c>
      <c r="S12" s="31">
        <f t="shared" si="6"/>
        <v>0</v>
      </c>
      <c r="T12" s="30">
        <f>H15</f>
        <v>0</v>
      </c>
      <c r="U12" s="31">
        <f t="shared" si="7"/>
        <v>0</v>
      </c>
    </row>
    <row r="13" spans="1:21" ht="30.75" customHeight="1" x14ac:dyDescent="0.25">
      <c r="B13" s="92" t="s">
        <v>60</v>
      </c>
      <c r="C13" s="93"/>
      <c r="D13" s="94"/>
      <c r="E13" s="35"/>
      <c r="F13" s="35"/>
      <c r="G13" s="35"/>
      <c r="H13" s="35"/>
      <c r="I13"/>
      <c r="J13" s="95" t="s">
        <v>61</v>
      </c>
      <c r="K13" s="95"/>
      <c r="L13" s="95"/>
      <c r="M13" s="17">
        <v>3</v>
      </c>
      <c r="N13" s="30">
        <f>E16</f>
        <v>0</v>
      </c>
      <c r="O13" s="31">
        <f t="shared" si="4"/>
        <v>0</v>
      </c>
      <c r="P13" s="30">
        <f>F16</f>
        <v>0</v>
      </c>
      <c r="Q13" s="31">
        <f t="shared" si="5"/>
        <v>0</v>
      </c>
      <c r="R13" s="30">
        <f>G16</f>
        <v>0</v>
      </c>
      <c r="S13" s="31">
        <f t="shared" si="6"/>
        <v>0</v>
      </c>
      <c r="T13" s="30">
        <f>H16</f>
        <v>0</v>
      </c>
      <c r="U13" s="31">
        <f t="shared" si="7"/>
        <v>0</v>
      </c>
    </row>
    <row r="14" spans="1:21" ht="30.75" customHeight="1" x14ac:dyDescent="0.25">
      <c r="B14" s="92" t="s">
        <v>2</v>
      </c>
      <c r="C14" s="93"/>
      <c r="D14" s="94"/>
      <c r="E14" s="35"/>
      <c r="F14" s="35"/>
      <c r="G14" s="35"/>
      <c r="H14" s="35"/>
      <c r="I14"/>
      <c r="J14" s="95" t="str">
        <f>B17</f>
        <v>Boitier d'identification par carte</v>
      </c>
      <c r="K14" s="95"/>
      <c r="L14" s="95"/>
      <c r="M14" s="17">
        <v>3</v>
      </c>
      <c r="N14" s="30">
        <f t="shared" ref="N14" si="8">E17</f>
        <v>0</v>
      </c>
      <c r="O14" s="31">
        <f t="shared" si="4"/>
        <v>0</v>
      </c>
      <c r="P14" s="30">
        <f t="shared" ref="P14" si="9">F17</f>
        <v>0</v>
      </c>
      <c r="Q14" s="31">
        <f t="shared" si="5"/>
        <v>0</v>
      </c>
      <c r="R14" s="30">
        <f t="shared" ref="R14" si="10">G17</f>
        <v>0</v>
      </c>
      <c r="S14" s="31">
        <f t="shared" si="6"/>
        <v>0</v>
      </c>
      <c r="T14" s="30">
        <f t="shared" ref="T14" si="11">H17</f>
        <v>0</v>
      </c>
      <c r="U14" s="31">
        <f t="shared" si="7"/>
        <v>0</v>
      </c>
    </row>
    <row r="15" spans="1:21" ht="30.75" customHeight="1" x14ac:dyDescent="0.25">
      <c r="B15" s="92" t="s">
        <v>3</v>
      </c>
      <c r="C15" s="93"/>
      <c r="D15" s="94"/>
      <c r="E15" s="35"/>
      <c r="F15" s="35"/>
      <c r="G15" s="35"/>
      <c r="H15" s="35"/>
      <c r="I15"/>
      <c r="P15" s="32"/>
    </row>
    <row r="16" spans="1:21" ht="34.5" customHeight="1" x14ac:dyDescent="0.25">
      <c r="B16" s="95" t="s">
        <v>61</v>
      </c>
      <c r="C16" s="95"/>
      <c r="D16" s="95"/>
      <c r="E16" s="31"/>
      <c r="F16" s="31"/>
      <c r="G16" s="31"/>
      <c r="H16" s="31"/>
      <c r="I16"/>
      <c r="M16" s="17" t="s">
        <v>45</v>
      </c>
      <c r="N16" s="104">
        <f>SUM(O9:O14)</f>
        <v>0</v>
      </c>
      <c r="O16" s="104"/>
      <c r="P16" s="104">
        <f>SUM(Q9:Q14)*12</f>
        <v>0</v>
      </c>
      <c r="Q16" s="104"/>
      <c r="R16" s="104">
        <f>SUM(S9:S14)*16</f>
        <v>0</v>
      </c>
      <c r="S16" s="104"/>
      <c r="T16" s="104">
        <f>SUM(U9:U14)*20</f>
        <v>0</v>
      </c>
      <c r="U16" s="104"/>
    </row>
    <row r="17" spans="2:21" ht="34.5" customHeight="1" x14ac:dyDescent="0.25">
      <c r="B17" s="95" t="s">
        <v>115</v>
      </c>
      <c r="C17" s="95"/>
      <c r="D17" s="95"/>
      <c r="E17" s="31"/>
      <c r="F17" s="31"/>
      <c r="G17" s="31"/>
      <c r="H17" s="31"/>
      <c r="I17"/>
    </row>
    <row r="18" spans="2:21" ht="17.100000000000001" customHeight="1" thickBot="1" x14ac:dyDescent="0.3">
      <c r="I18"/>
    </row>
    <row r="19" spans="2:21" ht="17.100000000000001" customHeight="1" thickBot="1" x14ac:dyDescent="0.3">
      <c r="B19" s="83" t="s">
        <v>12</v>
      </c>
      <c r="C19" s="96"/>
      <c r="D19" s="96"/>
      <c r="E19" s="96"/>
      <c r="F19" s="96"/>
      <c r="G19" s="96"/>
      <c r="H19" s="97"/>
      <c r="I19"/>
    </row>
    <row r="20" spans="2:21" ht="17.100000000000001" customHeight="1" x14ac:dyDescent="0.25">
      <c r="B20" s="98"/>
      <c r="C20" s="99"/>
      <c r="D20" s="99"/>
      <c r="E20" s="99"/>
      <c r="F20" s="99"/>
      <c r="G20" s="99"/>
      <c r="H20" s="100"/>
      <c r="I20"/>
      <c r="J20" s="83" t="s">
        <v>12</v>
      </c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5"/>
    </row>
    <row r="21" spans="2:21" ht="17.100000000000001" customHeight="1" x14ac:dyDescent="0.25">
      <c r="B21" s="98"/>
      <c r="C21" s="99"/>
      <c r="D21" s="99"/>
      <c r="E21" s="99"/>
      <c r="F21" s="99"/>
      <c r="G21" s="99"/>
      <c r="H21" s="100"/>
      <c r="I21"/>
      <c r="J21" s="86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/>
    </row>
    <row r="22" spans="2:21" ht="17.100000000000001" customHeight="1" thickBot="1" x14ac:dyDescent="0.3">
      <c r="B22" s="101"/>
      <c r="C22" s="102"/>
      <c r="D22" s="102"/>
      <c r="E22" s="102"/>
      <c r="F22" s="102"/>
      <c r="G22" s="102"/>
      <c r="H22" s="103"/>
      <c r="J22" s="86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/>
    </row>
    <row r="23" spans="2:21" ht="17.100000000000001" customHeight="1" thickBot="1" x14ac:dyDescent="0.3">
      <c r="J23" s="89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1"/>
    </row>
    <row r="24" spans="2:21" ht="17.100000000000001" customHeight="1" x14ac:dyDescent="0.25"/>
    <row r="25" spans="2:21" ht="17.100000000000001" customHeight="1" x14ac:dyDescent="0.25"/>
  </sheetData>
  <mergeCells count="35">
    <mergeCell ref="T16:U16"/>
    <mergeCell ref="J20:U23"/>
    <mergeCell ref="B16:D16"/>
    <mergeCell ref="J13:L13"/>
    <mergeCell ref="B19:H22"/>
    <mergeCell ref="N16:O16"/>
    <mergeCell ref="P16:Q16"/>
    <mergeCell ref="R16:S16"/>
    <mergeCell ref="B17:D17"/>
    <mergeCell ref="J14:L14"/>
    <mergeCell ref="B13:D13"/>
    <mergeCell ref="B14:D14"/>
    <mergeCell ref="J11:L11"/>
    <mergeCell ref="B15:D15"/>
    <mergeCell ref="J12:L12"/>
    <mergeCell ref="B12:D12"/>
    <mergeCell ref="C5:H5"/>
    <mergeCell ref="K5:U5"/>
    <mergeCell ref="J7:L7"/>
    <mergeCell ref="N7:O7"/>
    <mergeCell ref="P7:Q7"/>
    <mergeCell ref="R7:S7"/>
    <mergeCell ref="T7:U7"/>
    <mergeCell ref="J10:L10"/>
    <mergeCell ref="B11:D11"/>
    <mergeCell ref="B8:D8"/>
    <mergeCell ref="B9:D9"/>
    <mergeCell ref="J9:L9"/>
    <mergeCell ref="B10:D10"/>
    <mergeCell ref="B1:H1"/>
    <mergeCell ref="J1:U1"/>
    <mergeCell ref="B2:H2"/>
    <mergeCell ref="J2:U2"/>
    <mergeCell ref="D4:H4"/>
    <mergeCell ref="L4:U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AA2B-41AF-41AA-BA85-D1F5AA4E84CB}">
  <sheetPr>
    <tabColor theme="7" tint="-0.499984740745262"/>
  </sheetPr>
  <dimension ref="A1:U25"/>
  <sheetViews>
    <sheetView showGridLines="0" view="pageLayout" topLeftCell="C1" zoomScale="85" zoomScalePageLayoutView="85" workbookViewId="0">
      <selection activeCell="P17" sqref="P17"/>
    </sheetView>
  </sheetViews>
  <sheetFormatPr baseColWidth="10" defaultColWidth="11.42578125" defaultRowHeight="15" x14ac:dyDescent="0.25"/>
  <cols>
    <col min="1" max="1" width="4.140625" style="2" bestFit="1" customWidth="1"/>
    <col min="2" max="2" width="20" style="2" bestFit="1" customWidth="1"/>
    <col min="3" max="3" width="11.140625" style="2" bestFit="1" customWidth="1"/>
    <col min="4" max="4" width="17.28515625" style="2" customWidth="1"/>
    <col min="5" max="5" width="20.7109375" style="2" customWidth="1"/>
    <col min="6" max="8" width="17.140625" style="2" customWidth="1"/>
    <col min="9" max="15" width="11.42578125" style="2"/>
    <col min="16" max="16" width="11.7109375" style="2" customWidth="1"/>
    <col min="17" max="17" width="11.42578125" style="2"/>
    <col min="18" max="18" width="12.28515625" style="2" customWidth="1"/>
    <col min="19" max="19" width="11.42578125" style="2"/>
    <col min="20" max="20" width="12" style="2" customWidth="1"/>
    <col min="21" max="16384" width="11.42578125" style="2"/>
  </cols>
  <sheetData>
    <row r="1" spans="1:2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/>
      <c r="J1" s="113" t="str">
        <f>B1</f>
        <v>AO-GSJ RENNES_2024-1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7.100000000000001" customHeight="1" x14ac:dyDescent="0.25">
      <c r="B2" s="106" t="s">
        <v>4</v>
      </c>
      <c r="C2" s="106"/>
      <c r="D2" s="106"/>
      <c r="E2" s="106"/>
      <c r="F2" s="106"/>
      <c r="G2" s="106"/>
      <c r="H2" s="106"/>
      <c r="I2"/>
      <c r="J2" s="106" t="s">
        <v>39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1" ht="17.100000000000001" customHeight="1" thickBot="1" x14ac:dyDescent="0.3">
      <c r="I3"/>
    </row>
    <row r="4" spans="1:21" ht="17.100000000000001" customHeight="1" thickBot="1" x14ac:dyDescent="0.3">
      <c r="A4" s="6">
        <v>3</v>
      </c>
      <c r="B4" s="25" t="str">
        <f>"MATERIEL N°" &amp;$A$4</f>
        <v>MATERIEL N°3</v>
      </c>
      <c r="C4" s="3" t="s">
        <v>5</v>
      </c>
      <c r="D4" s="114" t="s">
        <v>6</v>
      </c>
      <c r="E4" s="115"/>
      <c r="F4" s="115"/>
      <c r="G4" s="115"/>
      <c r="H4" s="116"/>
      <c r="I4" s="6"/>
      <c r="J4" s="27" t="str">
        <f>B4</f>
        <v>MATERIEL N°3</v>
      </c>
      <c r="K4" s="17" t="s">
        <v>5</v>
      </c>
      <c r="L4" s="117" t="s">
        <v>6</v>
      </c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7.100000000000001" customHeight="1" x14ac:dyDescent="0.25">
      <c r="B5" s="7" t="s">
        <v>7</v>
      </c>
      <c r="C5" s="105" t="s">
        <v>116</v>
      </c>
      <c r="D5" s="106"/>
      <c r="E5" s="106"/>
      <c r="F5" s="106"/>
      <c r="G5" s="106"/>
      <c r="H5" s="106"/>
      <c r="I5"/>
      <c r="J5" s="24" t="s">
        <v>7</v>
      </c>
      <c r="K5" s="105" t="str">
        <f>C5</f>
        <v>MFP DEPARTEMENTAL A3 COULEUR 45ppm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1" ht="17.100000000000001" customHeight="1" x14ac:dyDescent="0.25">
      <c r="B6" s="5"/>
      <c r="C6" s="5"/>
      <c r="D6" s="5"/>
      <c r="I6"/>
      <c r="J6" s="16"/>
      <c r="K6" s="16"/>
      <c r="L6" s="16"/>
      <c r="M6" s="1"/>
      <c r="N6" s="1"/>
      <c r="O6" s="1"/>
      <c r="P6" s="1"/>
      <c r="Q6" s="1"/>
    </row>
    <row r="7" spans="1:21" ht="17.100000000000001" customHeight="1" x14ac:dyDescent="0.25">
      <c r="B7" s="18"/>
      <c r="C7"/>
      <c r="D7"/>
      <c r="E7" s="21"/>
      <c r="F7"/>
      <c r="G7"/>
      <c r="H7"/>
      <c r="I7"/>
      <c r="J7" s="107"/>
      <c r="K7" s="107"/>
      <c r="L7" s="107"/>
      <c r="M7" s="22"/>
      <c r="N7" s="108" t="s">
        <v>40</v>
      </c>
      <c r="O7" s="108"/>
      <c r="P7" s="108" t="s">
        <v>41</v>
      </c>
      <c r="Q7" s="108"/>
      <c r="R7" s="108" t="s">
        <v>42</v>
      </c>
      <c r="S7" s="108"/>
      <c r="T7" s="108" t="s">
        <v>43</v>
      </c>
      <c r="U7" s="108"/>
    </row>
    <row r="8" spans="1:21" ht="52.5" customHeight="1" x14ac:dyDescent="0.25">
      <c r="B8" s="107"/>
      <c r="C8" s="107"/>
      <c r="D8" s="107"/>
      <c r="E8" s="26" t="s">
        <v>8</v>
      </c>
      <c r="F8" s="26" t="s">
        <v>9</v>
      </c>
      <c r="G8" s="26" t="s">
        <v>10</v>
      </c>
      <c r="H8" s="26" t="s">
        <v>11</v>
      </c>
      <c r="I8"/>
      <c r="J8" s="18"/>
      <c r="K8" s="18"/>
      <c r="L8" s="18"/>
      <c r="M8" s="28" t="s">
        <v>44</v>
      </c>
      <c r="N8" s="28" t="s">
        <v>21</v>
      </c>
      <c r="O8" s="26" t="s">
        <v>59</v>
      </c>
      <c r="P8" s="26" t="s">
        <v>46</v>
      </c>
      <c r="Q8" s="26" t="s">
        <v>59</v>
      </c>
      <c r="R8" s="26" t="s">
        <v>46</v>
      </c>
      <c r="S8" s="26" t="s">
        <v>59</v>
      </c>
      <c r="T8" s="26" t="s">
        <v>46</v>
      </c>
      <c r="U8" s="26" t="s">
        <v>59</v>
      </c>
    </row>
    <row r="9" spans="1:21" ht="30.75" customHeight="1" x14ac:dyDescent="0.25">
      <c r="B9" s="109" t="str">
        <f>B4</f>
        <v>MATERIEL N°3</v>
      </c>
      <c r="C9" s="110"/>
      <c r="D9" s="111"/>
      <c r="E9" s="31"/>
      <c r="F9" s="31"/>
      <c r="G9" s="31"/>
      <c r="H9" s="31"/>
      <c r="I9"/>
      <c r="J9" s="112" t="str">
        <f>B4</f>
        <v>MATERIEL N°3</v>
      </c>
      <c r="K9" s="112"/>
      <c r="L9" s="109"/>
      <c r="M9" s="17">
        <v>1</v>
      </c>
      <c r="N9" s="30">
        <f>E9</f>
        <v>0</v>
      </c>
      <c r="O9" s="31">
        <f>M9*N9</f>
        <v>0</v>
      </c>
      <c r="P9" s="30">
        <f>F9</f>
        <v>0</v>
      </c>
      <c r="Q9" s="31">
        <f>M9*P9</f>
        <v>0</v>
      </c>
      <c r="R9" s="30">
        <f>G9</f>
        <v>0</v>
      </c>
      <c r="S9" s="31">
        <f>M9*R9</f>
        <v>0</v>
      </c>
      <c r="T9" s="30">
        <f>H9</f>
        <v>0</v>
      </c>
      <c r="U9" s="31">
        <f>M9*T9</f>
        <v>0</v>
      </c>
    </row>
    <row r="10" spans="1:21" ht="30.75" customHeight="1" x14ac:dyDescent="0.25">
      <c r="B10" s="92" t="s">
        <v>16</v>
      </c>
      <c r="C10" s="93"/>
      <c r="D10" s="94"/>
      <c r="E10" s="31"/>
      <c r="F10" s="31"/>
      <c r="G10" s="31"/>
      <c r="H10" s="31"/>
      <c r="I10"/>
      <c r="J10" s="92" t="s">
        <v>105</v>
      </c>
      <c r="K10" s="93"/>
      <c r="L10" s="94"/>
      <c r="M10" s="17">
        <v>1</v>
      </c>
      <c r="N10" s="30">
        <f>E12</f>
        <v>0</v>
      </c>
      <c r="O10" s="31">
        <f t="shared" ref="O10:O14" si="0">M10*N10</f>
        <v>0</v>
      </c>
      <c r="P10" s="30">
        <f>F12</f>
        <v>0</v>
      </c>
      <c r="Q10" s="31">
        <f t="shared" ref="Q10:Q14" si="1">M10*P10</f>
        <v>0</v>
      </c>
      <c r="R10" s="30">
        <f>G12</f>
        <v>0</v>
      </c>
      <c r="S10" s="31">
        <f t="shared" ref="S10:S14" si="2">M10*R10</f>
        <v>0</v>
      </c>
      <c r="T10" s="30">
        <f>H12</f>
        <v>0</v>
      </c>
      <c r="U10" s="31">
        <f t="shared" ref="U10:U14" si="3">M10*T10</f>
        <v>0</v>
      </c>
    </row>
    <row r="11" spans="1:21" ht="30.75" customHeight="1" x14ac:dyDescent="0.25">
      <c r="B11" s="92" t="s">
        <v>105</v>
      </c>
      <c r="C11" s="93"/>
      <c r="D11" s="94"/>
      <c r="E11" s="31"/>
      <c r="F11" s="31"/>
      <c r="G11" s="31"/>
      <c r="H11" s="31"/>
      <c r="I11"/>
      <c r="J11" s="92" t="s">
        <v>2</v>
      </c>
      <c r="K11" s="93"/>
      <c r="L11" s="94"/>
      <c r="M11" s="17">
        <v>1</v>
      </c>
      <c r="N11" s="30">
        <f>E14</f>
        <v>0</v>
      </c>
      <c r="O11" s="31">
        <f t="shared" si="0"/>
        <v>0</v>
      </c>
      <c r="P11" s="30">
        <f>F14</f>
        <v>0</v>
      </c>
      <c r="Q11" s="31">
        <f t="shared" si="1"/>
        <v>0</v>
      </c>
      <c r="R11" s="30">
        <f>G14</f>
        <v>0</v>
      </c>
      <c r="S11" s="31">
        <f t="shared" si="2"/>
        <v>0</v>
      </c>
      <c r="T11" s="30">
        <f>H14</f>
        <v>0</v>
      </c>
      <c r="U11" s="31">
        <f t="shared" si="3"/>
        <v>0</v>
      </c>
    </row>
    <row r="12" spans="1:21" ht="30.75" customHeight="1" x14ac:dyDescent="0.25">
      <c r="B12" s="92" t="s">
        <v>14</v>
      </c>
      <c r="C12" s="93"/>
      <c r="D12" s="94"/>
      <c r="E12" s="35"/>
      <c r="F12" s="35"/>
      <c r="G12" s="35"/>
      <c r="H12" s="35"/>
      <c r="I12"/>
      <c r="J12" s="92" t="s">
        <v>3</v>
      </c>
      <c r="K12" s="93"/>
      <c r="L12" s="94"/>
      <c r="M12" s="17">
        <v>1</v>
      </c>
      <c r="N12" s="30">
        <f>E15</f>
        <v>0</v>
      </c>
      <c r="O12" s="31">
        <f t="shared" si="0"/>
        <v>0</v>
      </c>
      <c r="P12" s="30">
        <f>F15</f>
        <v>0</v>
      </c>
      <c r="Q12" s="31">
        <f t="shared" si="1"/>
        <v>0</v>
      </c>
      <c r="R12" s="30">
        <f>G15</f>
        <v>0</v>
      </c>
      <c r="S12" s="31">
        <f t="shared" si="2"/>
        <v>0</v>
      </c>
      <c r="T12" s="30">
        <f>H15</f>
        <v>0</v>
      </c>
      <c r="U12" s="31">
        <f t="shared" si="3"/>
        <v>0</v>
      </c>
    </row>
    <row r="13" spans="1:21" ht="30.75" customHeight="1" x14ac:dyDescent="0.25">
      <c r="B13" s="92" t="s">
        <v>60</v>
      </c>
      <c r="C13" s="93"/>
      <c r="D13" s="94"/>
      <c r="E13" s="35"/>
      <c r="F13" s="35"/>
      <c r="G13" s="35"/>
      <c r="H13" s="35"/>
      <c r="I13"/>
      <c r="J13" s="95" t="s">
        <v>61</v>
      </c>
      <c r="K13" s="95"/>
      <c r="L13" s="95"/>
      <c r="M13" s="17">
        <v>1</v>
      </c>
      <c r="N13" s="30">
        <f>E16</f>
        <v>0</v>
      </c>
      <c r="O13" s="31">
        <f t="shared" si="0"/>
        <v>0</v>
      </c>
      <c r="P13" s="30">
        <f>F16</f>
        <v>0</v>
      </c>
      <c r="Q13" s="31">
        <f t="shared" si="1"/>
        <v>0</v>
      </c>
      <c r="R13" s="30">
        <f>G16</f>
        <v>0</v>
      </c>
      <c r="S13" s="31">
        <f t="shared" si="2"/>
        <v>0</v>
      </c>
      <c r="T13" s="30">
        <f>H16</f>
        <v>0</v>
      </c>
      <c r="U13" s="31">
        <f t="shared" si="3"/>
        <v>0</v>
      </c>
    </row>
    <row r="14" spans="1:21" ht="30.75" customHeight="1" x14ac:dyDescent="0.25">
      <c r="B14" s="92" t="s">
        <v>2</v>
      </c>
      <c r="C14" s="93"/>
      <c r="D14" s="94"/>
      <c r="E14" s="35"/>
      <c r="F14" s="35"/>
      <c r="G14" s="35"/>
      <c r="H14" s="35"/>
      <c r="I14"/>
      <c r="J14" s="95" t="str">
        <f>B17</f>
        <v>Boitier d'identification par carte</v>
      </c>
      <c r="K14" s="95"/>
      <c r="L14" s="95"/>
      <c r="M14" s="17">
        <v>1</v>
      </c>
      <c r="N14" s="30">
        <f t="shared" ref="N14" si="4">E17</f>
        <v>0</v>
      </c>
      <c r="O14" s="31">
        <f t="shared" si="0"/>
        <v>0</v>
      </c>
      <c r="P14" s="30">
        <f t="shared" ref="P14" si="5">F17</f>
        <v>0</v>
      </c>
      <c r="Q14" s="31">
        <f t="shared" si="1"/>
        <v>0</v>
      </c>
      <c r="R14" s="30">
        <f t="shared" ref="R14" si="6">G17</f>
        <v>0</v>
      </c>
      <c r="S14" s="31">
        <f t="shared" si="2"/>
        <v>0</v>
      </c>
      <c r="T14" s="30">
        <f t="shared" ref="T14" si="7">H17</f>
        <v>0</v>
      </c>
      <c r="U14" s="31">
        <f t="shared" si="3"/>
        <v>0</v>
      </c>
    </row>
    <row r="15" spans="1:21" ht="30.75" customHeight="1" x14ac:dyDescent="0.25">
      <c r="B15" s="92" t="s">
        <v>3</v>
      </c>
      <c r="C15" s="93"/>
      <c r="D15" s="94"/>
      <c r="E15" s="35"/>
      <c r="F15" s="35"/>
      <c r="G15" s="35"/>
      <c r="H15" s="35"/>
      <c r="I15"/>
      <c r="P15" s="32"/>
    </row>
    <row r="16" spans="1:21" ht="34.5" customHeight="1" x14ac:dyDescent="0.25">
      <c r="B16" s="95" t="s">
        <v>61</v>
      </c>
      <c r="C16" s="95"/>
      <c r="D16" s="95"/>
      <c r="E16" s="31"/>
      <c r="F16" s="31"/>
      <c r="G16" s="31"/>
      <c r="H16" s="31"/>
      <c r="I16"/>
      <c r="M16" s="17" t="s">
        <v>45</v>
      </c>
      <c r="N16" s="104">
        <f>SUM(O9:O14)</f>
        <v>0</v>
      </c>
      <c r="O16" s="104"/>
      <c r="P16" s="104">
        <f>SUM(Q9:Q14)*12</f>
        <v>0</v>
      </c>
      <c r="Q16" s="104"/>
      <c r="R16" s="104">
        <f>SUM(S9:S14)*16</f>
        <v>0</v>
      </c>
      <c r="S16" s="104"/>
      <c r="T16" s="104">
        <f>SUM(U9:U14)*20</f>
        <v>0</v>
      </c>
      <c r="U16" s="104"/>
    </row>
    <row r="17" spans="2:21" ht="34.5" customHeight="1" x14ac:dyDescent="0.25">
      <c r="B17" s="95" t="s">
        <v>115</v>
      </c>
      <c r="C17" s="95"/>
      <c r="D17" s="95"/>
      <c r="E17" s="31"/>
      <c r="F17" s="31"/>
      <c r="G17" s="31"/>
      <c r="H17" s="31"/>
      <c r="I17"/>
    </row>
    <row r="18" spans="2:21" ht="17.100000000000001" customHeight="1" thickBot="1" x14ac:dyDescent="0.3">
      <c r="I18"/>
    </row>
    <row r="19" spans="2:21" ht="17.100000000000001" customHeight="1" thickBot="1" x14ac:dyDescent="0.3">
      <c r="B19" s="83" t="s">
        <v>12</v>
      </c>
      <c r="C19" s="96"/>
      <c r="D19" s="96"/>
      <c r="E19" s="96"/>
      <c r="F19" s="96"/>
      <c r="G19" s="96"/>
      <c r="H19" s="97"/>
      <c r="I19"/>
    </row>
    <row r="20" spans="2:21" ht="17.100000000000001" customHeight="1" x14ac:dyDescent="0.25">
      <c r="B20" s="98"/>
      <c r="C20" s="99"/>
      <c r="D20" s="99"/>
      <c r="E20" s="99"/>
      <c r="F20" s="99"/>
      <c r="G20" s="99"/>
      <c r="H20" s="100"/>
      <c r="I20"/>
      <c r="J20" s="83" t="s">
        <v>12</v>
      </c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5"/>
    </row>
    <row r="21" spans="2:21" ht="17.100000000000001" customHeight="1" x14ac:dyDescent="0.25">
      <c r="B21" s="98"/>
      <c r="C21" s="99"/>
      <c r="D21" s="99"/>
      <c r="E21" s="99"/>
      <c r="F21" s="99"/>
      <c r="G21" s="99"/>
      <c r="H21" s="100"/>
      <c r="I21"/>
      <c r="J21" s="86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/>
    </row>
    <row r="22" spans="2:21" ht="17.100000000000001" customHeight="1" thickBot="1" x14ac:dyDescent="0.3">
      <c r="B22" s="101"/>
      <c r="C22" s="102"/>
      <c r="D22" s="102"/>
      <c r="E22" s="102"/>
      <c r="F22" s="102"/>
      <c r="G22" s="102"/>
      <c r="H22" s="103"/>
      <c r="J22" s="86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/>
    </row>
    <row r="23" spans="2:21" ht="17.100000000000001" customHeight="1" thickBot="1" x14ac:dyDescent="0.3">
      <c r="J23" s="89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1"/>
    </row>
    <row r="24" spans="2:21" ht="17.100000000000001" customHeight="1" x14ac:dyDescent="0.25"/>
    <row r="25" spans="2:21" ht="17.100000000000001" customHeight="1" x14ac:dyDescent="0.25"/>
  </sheetData>
  <mergeCells count="35">
    <mergeCell ref="B19:H22"/>
    <mergeCell ref="N16:O16"/>
    <mergeCell ref="P16:Q16"/>
    <mergeCell ref="R16:S16"/>
    <mergeCell ref="T16:U16"/>
    <mergeCell ref="J20:U23"/>
    <mergeCell ref="B15:D15"/>
    <mergeCell ref="J12:L12"/>
    <mergeCell ref="B16:D16"/>
    <mergeCell ref="J13:L13"/>
    <mergeCell ref="B17:D17"/>
    <mergeCell ref="J14:L14"/>
    <mergeCell ref="B12:D12"/>
    <mergeCell ref="B13:D13"/>
    <mergeCell ref="B14:D14"/>
    <mergeCell ref="J11:L11"/>
    <mergeCell ref="B8:D8"/>
    <mergeCell ref="B9:D9"/>
    <mergeCell ref="J9:L9"/>
    <mergeCell ref="B10:D10"/>
    <mergeCell ref="B11:D11"/>
    <mergeCell ref="J10:L10"/>
    <mergeCell ref="C5:H5"/>
    <mergeCell ref="K5:U5"/>
    <mergeCell ref="J7:L7"/>
    <mergeCell ref="N7:O7"/>
    <mergeCell ref="P7:Q7"/>
    <mergeCell ref="R7:S7"/>
    <mergeCell ref="T7:U7"/>
    <mergeCell ref="B1:H1"/>
    <mergeCell ref="J1:U1"/>
    <mergeCell ref="B2:H2"/>
    <mergeCell ref="J2:U2"/>
    <mergeCell ref="D4:H4"/>
    <mergeCell ref="L4:U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9" tint="-0.499984740745262"/>
  </sheetPr>
  <dimension ref="A1:U24"/>
  <sheetViews>
    <sheetView showGridLines="0" view="pageLayout" topLeftCell="D4" zoomScale="85" zoomScalePageLayoutView="85" workbookViewId="0">
      <selection activeCell="K17" sqref="K17"/>
    </sheetView>
  </sheetViews>
  <sheetFormatPr baseColWidth="10" defaultColWidth="11.42578125" defaultRowHeight="15" x14ac:dyDescent="0.25"/>
  <cols>
    <col min="1" max="1" width="4.140625" style="2" bestFit="1" customWidth="1"/>
    <col min="2" max="2" width="20" style="2" bestFit="1" customWidth="1"/>
    <col min="3" max="3" width="11.140625" style="2" bestFit="1" customWidth="1"/>
    <col min="4" max="4" width="17.28515625" style="2" customWidth="1"/>
    <col min="5" max="5" width="20.7109375" style="2" customWidth="1"/>
    <col min="6" max="8" width="17.140625" style="2" customWidth="1"/>
    <col min="9" max="15" width="11.42578125" style="2"/>
    <col min="16" max="16" width="11.7109375" style="2" customWidth="1"/>
    <col min="17" max="17" width="11.42578125" style="2"/>
    <col min="18" max="18" width="12.28515625" style="2" customWidth="1"/>
    <col min="19" max="19" width="11.42578125" style="2"/>
    <col min="20" max="20" width="12" style="2" customWidth="1"/>
    <col min="21" max="16384" width="11.42578125" style="2"/>
  </cols>
  <sheetData>
    <row r="1" spans="1:2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/>
      <c r="J1" s="113" t="str">
        <f>B1</f>
        <v>AO-GSJ RENNES_2024-1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7.100000000000001" customHeight="1" x14ac:dyDescent="0.25">
      <c r="B2" s="106" t="s">
        <v>4</v>
      </c>
      <c r="C2" s="106"/>
      <c r="D2" s="106"/>
      <c r="E2" s="106"/>
      <c r="F2" s="106"/>
      <c r="G2" s="106"/>
      <c r="H2" s="106"/>
      <c r="I2"/>
      <c r="J2" s="106" t="s">
        <v>39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1" ht="17.100000000000001" customHeight="1" thickBot="1" x14ac:dyDescent="0.3">
      <c r="I3"/>
    </row>
    <row r="4" spans="1:21" ht="17.100000000000001" customHeight="1" thickBot="1" x14ac:dyDescent="0.3">
      <c r="A4" s="6">
        <v>4</v>
      </c>
      <c r="B4" s="25" t="str">
        <f>"MATERIEL N°" &amp;$A$4</f>
        <v>MATERIEL N°4</v>
      </c>
      <c r="C4" s="3" t="s">
        <v>5</v>
      </c>
      <c r="D4" s="114" t="s">
        <v>6</v>
      </c>
      <c r="E4" s="115"/>
      <c r="F4" s="115"/>
      <c r="G4" s="115"/>
      <c r="H4" s="116"/>
      <c r="I4" s="6"/>
      <c r="J4" s="27" t="str">
        <f>B4</f>
        <v>MATERIEL N°4</v>
      </c>
      <c r="K4" s="17" t="s">
        <v>5</v>
      </c>
      <c r="L4" s="117" t="s">
        <v>6</v>
      </c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7.100000000000001" customHeight="1" x14ac:dyDescent="0.25">
      <c r="B5" s="7" t="s">
        <v>7</v>
      </c>
      <c r="C5" s="105" t="s">
        <v>103</v>
      </c>
      <c r="D5" s="106"/>
      <c r="E5" s="106"/>
      <c r="F5" s="106"/>
      <c r="G5" s="106"/>
      <c r="H5" s="106"/>
      <c r="I5"/>
      <c r="J5" s="24" t="s">
        <v>7</v>
      </c>
      <c r="K5" s="105" t="str">
        <f>C5</f>
        <v>PRESSE PRODUCTION A3 N&amp;B 85 PPM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1" ht="17.100000000000001" customHeight="1" x14ac:dyDescent="0.25">
      <c r="B6" s="5"/>
      <c r="C6" s="5"/>
      <c r="D6" s="5"/>
      <c r="I6"/>
      <c r="J6" s="16"/>
      <c r="K6" s="16"/>
      <c r="L6" s="16"/>
      <c r="M6" s="1"/>
      <c r="N6" s="1"/>
      <c r="O6" s="1"/>
      <c r="P6" s="1"/>
      <c r="Q6" s="1"/>
    </row>
    <row r="7" spans="1:21" ht="17.100000000000001" customHeight="1" x14ac:dyDescent="0.25">
      <c r="B7" s="18"/>
      <c r="C7"/>
      <c r="D7"/>
      <c r="E7" s="21"/>
      <c r="F7"/>
      <c r="G7"/>
      <c r="H7"/>
      <c r="I7"/>
      <c r="J7" s="107"/>
      <c r="K7" s="107"/>
      <c r="L7" s="107"/>
      <c r="M7" s="22"/>
      <c r="N7" s="108" t="s">
        <v>40</v>
      </c>
      <c r="O7" s="108"/>
      <c r="P7" s="108" t="s">
        <v>41</v>
      </c>
      <c r="Q7" s="108"/>
      <c r="R7" s="108" t="s">
        <v>42</v>
      </c>
      <c r="S7" s="108"/>
      <c r="T7" s="108" t="s">
        <v>43</v>
      </c>
      <c r="U7" s="108"/>
    </row>
    <row r="8" spans="1:21" ht="52.5" customHeight="1" x14ac:dyDescent="0.25">
      <c r="B8" s="107"/>
      <c r="C8" s="107"/>
      <c r="D8" s="107"/>
      <c r="E8" s="26" t="s">
        <v>8</v>
      </c>
      <c r="F8" s="26" t="s">
        <v>9</v>
      </c>
      <c r="G8" s="26" t="s">
        <v>10</v>
      </c>
      <c r="H8" s="26" t="s">
        <v>11</v>
      </c>
      <c r="I8"/>
      <c r="J8" s="18"/>
      <c r="K8" s="18"/>
      <c r="L8" s="18"/>
      <c r="M8" s="28" t="s">
        <v>44</v>
      </c>
      <c r="N8" s="28" t="s">
        <v>21</v>
      </c>
      <c r="O8" s="26" t="s">
        <v>59</v>
      </c>
      <c r="P8" s="26" t="s">
        <v>46</v>
      </c>
      <c r="Q8" s="28" t="s">
        <v>45</v>
      </c>
      <c r="R8" s="26" t="s">
        <v>46</v>
      </c>
      <c r="S8" s="26" t="s">
        <v>59</v>
      </c>
      <c r="T8" s="26" t="s">
        <v>46</v>
      </c>
      <c r="U8" s="26" t="s">
        <v>59</v>
      </c>
    </row>
    <row r="9" spans="1:21" ht="33" customHeight="1" x14ac:dyDescent="0.25">
      <c r="B9" s="109" t="str">
        <f>B4</f>
        <v>MATERIEL N°4</v>
      </c>
      <c r="C9" s="110"/>
      <c r="D9" s="111"/>
      <c r="E9" s="31"/>
      <c r="F9" s="31"/>
      <c r="G9" s="31"/>
      <c r="H9" s="31"/>
      <c r="I9"/>
      <c r="J9" s="112" t="str">
        <f>B4</f>
        <v>MATERIEL N°4</v>
      </c>
      <c r="K9" s="112"/>
      <c r="L9" s="109"/>
      <c r="M9" s="17">
        <v>4</v>
      </c>
      <c r="N9" s="30">
        <f>E9</f>
        <v>0</v>
      </c>
      <c r="O9" s="31">
        <f>M9*N9</f>
        <v>0</v>
      </c>
      <c r="P9" s="30">
        <f>F9</f>
        <v>0</v>
      </c>
      <c r="Q9" s="31">
        <f>M9*P9</f>
        <v>0</v>
      </c>
      <c r="R9" s="30">
        <f>G9</f>
        <v>0</v>
      </c>
      <c r="S9" s="31">
        <f>M9*R9</f>
        <v>0</v>
      </c>
      <c r="T9" s="30">
        <f>H9</f>
        <v>0</v>
      </c>
      <c r="U9" s="31">
        <f>M9*T9</f>
        <v>0</v>
      </c>
    </row>
    <row r="10" spans="1:21" ht="36" customHeight="1" x14ac:dyDescent="0.25">
      <c r="B10" s="92" t="s">
        <v>15</v>
      </c>
      <c r="C10" s="93"/>
      <c r="D10" s="94"/>
      <c r="E10" s="31"/>
      <c r="F10" s="31"/>
      <c r="G10" s="31"/>
      <c r="H10" s="31"/>
      <c r="I10"/>
      <c r="J10" s="109" t="s">
        <v>62</v>
      </c>
      <c r="K10" s="110"/>
      <c r="L10" s="111"/>
      <c r="M10" s="17">
        <v>4</v>
      </c>
      <c r="N10" s="30">
        <f>E11</f>
        <v>0</v>
      </c>
      <c r="O10" s="31">
        <f t="shared" ref="O10:O13" si="0">M10*N10</f>
        <v>0</v>
      </c>
      <c r="P10" s="30">
        <f>F11</f>
        <v>0</v>
      </c>
      <c r="Q10" s="31">
        <f t="shared" ref="Q10:Q13" si="1">M10*P10</f>
        <v>0</v>
      </c>
      <c r="R10" s="30">
        <f>G11</f>
        <v>0</v>
      </c>
      <c r="S10" s="31">
        <f t="shared" ref="S10:S13" si="2">M10*R10</f>
        <v>0</v>
      </c>
      <c r="T10" s="30">
        <f>H11</f>
        <v>0</v>
      </c>
      <c r="U10" s="31">
        <f t="shared" ref="U10:U13" si="3">M10*T10</f>
        <v>0</v>
      </c>
    </row>
    <row r="11" spans="1:21" ht="35.25" customHeight="1" x14ac:dyDescent="0.25">
      <c r="B11" s="109" t="s">
        <v>62</v>
      </c>
      <c r="C11" s="110"/>
      <c r="D11" s="111"/>
      <c r="E11" s="35"/>
      <c r="F11" s="35"/>
      <c r="G11" s="35"/>
      <c r="H11" s="35"/>
      <c r="I11"/>
      <c r="J11" s="92" t="s">
        <v>2</v>
      </c>
      <c r="K11" s="93"/>
      <c r="L11" s="94"/>
      <c r="M11" s="17">
        <v>4</v>
      </c>
      <c r="N11" s="30">
        <f>E15</f>
        <v>0</v>
      </c>
      <c r="O11" s="31">
        <f t="shared" si="0"/>
        <v>0</v>
      </c>
      <c r="P11" s="30">
        <f>F15</f>
        <v>0</v>
      </c>
      <c r="Q11" s="31">
        <f t="shared" si="1"/>
        <v>0</v>
      </c>
      <c r="R11" s="30">
        <f>G15</f>
        <v>0</v>
      </c>
      <c r="S11" s="31">
        <f t="shared" si="2"/>
        <v>0</v>
      </c>
      <c r="T11" s="30">
        <f>H15</f>
        <v>0</v>
      </c>
      <c r="U11" s="31">
        <f t="shared" si="3"/>
        <v>0</v>
      </c>
    </row>
    <row r="12" spans="1:21" ht="35.25" customHeight="1" x14ac:dyDescent="0.25">
      <c r="B12" s="109" t="s">
        <v>63</v>
      </c>
      <c r="C12" s="110"/>
      <c r="D12" s="111"/>
      <c r="E12" s="35"/>
      <c r="F12" s="35"/>
      <c r="G12" s="35"/>
      <c r="H12" s="35"/>
      <c r="I12"/>
      <c r="J12" s="92" t="s">
        <v>3</v>
      </c>
      <c r="K12" s="93"/>
      <c r="L12" s="94"/>
      <c r="M12" s="17">
        <v>4</v>
      </c>
      <c r="N12" s="30">
        <f>E16</f>
        <v>0</v>
      </c>
      <c r="O12" s="31">
        <f t="shared" si="0"/>
        <v>0</v>
      </c>
      <c r="P12" s="30">
        <f>F16</f>
        <v>0</v>
      </c>
      <c r="Q12" s="31">
        <f t="shared" si="1"/>
        <v>0</v>
      </c>
      <c r="R12" s="30">
        <f>G16</f>
        <v>0</v>
      </c>
      <c r="S12" s="31">
        <f t="shared" si="2"/>
        <v>0</v>
      </c>
      <c r="T12" s="30">
        <f>H16</f>
        <v>0</v>
      </c>
      <c r="U12" s="31">
        <f t="shared" si="3"/>
        <v>0</v>
      </c>
    </row>
    <row r="13" spans="1:21" ht="35.25" customHeight="1" x14ac:dyDescent="0.25">
      <c r="B13" s="92" t="s">
        <v>14</v>
      </c>
      <c r="C13" s="93"/>
      <c r="D13" s="94"/>
      <c r="E13" s="35"/>
      <c r="F13" s="35"/>
      <c r="G13" s="35"/>
      <c r="H13" s="35"/>
      <c r="I13"/>
      <c r="J13" s="95" t="s">
        <v>38</v>
      </c>
      <c r="K13" s="95"/>
      <c r="L13" s="95"/>
      <c r="M13" s="17">
        <v>4</v>
      </c>
      <c r="N13" s="30">
        <f>E17</f>
        <v>0</v>
      </c>
      <c r="O13" s="31">
        <f t="shared" si="0"/>
        <v>0</v>
      </c>
      <c r="P13" s="30">
        <f>F17</f>
        <v>0</v>
      </c>
      <c r="Q13" s="31">
        <f t="shared" si="1"/>
        <v>0</v>
      </c>
      <c r="R13" s="30">
        <f>G17</f>
        <v>0</v>
      </c>
      <c r="S13" s="31">
        <f t="shared" si="2"/>
        <v>0</v>
      </c>
      <c r="T13" s="30">
        <f>H17</f>
        <v>0</v>
      </c>
      <c r="U13" s="31">
        <f t="shared" si="3"/>
        <v>0</v>
      </c>
    </row>
    <row r="14" spans="1:21" ht="35.25" customHeight="1" x14ac:dyDescent="0.25">
      <c r="B14" s="92" t="s">
        <v>60</v>
      </c>
      <c r="C14" s="93"/>
      <c r="D14" s="94"/>
      <c r="E14" s="35"/>
      <c r="F14" s="35"/>
      <c r="G14" s="35"/>
      <c r="H14" s="35"/>
      <c r="I14"/>
      <c r="J14" s="95" t="s">
        <v>115</v>
      </c>
      <c r="K14" s="95"/>
      <c r="L14" s="95"/>
      <c r="M14" s="17">
        <v>4</v>
      </c>
      <c r="N14" s="30">
        <f>E18</f>
        <v>0</v>
      </c>
      <c r="O14" s="31">
        <f t="shared" ref="O14" si="4">M14*N14</f>
        <v>0</v>
      </c>
      <c r="P14" s="30">
        <f>F18</f>
        <v>0</v>
      </c>
      <c r="Q14" s="31">
        <f t="shared" ref="Q14" si="5">M14*P14</f>
        <v>0</v>
      </c>
      <c r="R14" s="30">
        <f>G18</f>
        <v>0</v>
      </c>
      <c r="S14" s="31">
        <f t="shared" ref="S14" si="6">M14*R14</f>
        <v>0</v>
      </c>
      <c r="T14" s="30">
        <f>H18</f>
        <v>0</v>
      </c>
      <c r="U14" s="31">
        <f t="shared" ref="U14" si="7">M14*T14</f>
        <v>0</v>
      </c>
    </row>
    <row r="15" spans="1:21" ht="35.25" customHeight="1" x14ac:dyDescent="0.25">
      <c r="B15" s="92" t="s">
        <v>2</v>
      </c>
      <c r="C15" s="93"/>
      <c r="D15" s="94"/>
      <c r="E15" s="35"/>
      <c r="F15" s="35"/>
      <c r="G15" s="35"/>
      <c r="H15" s="35"/>
      <c r="I15"/>
      <c r="P15" s="32"/>
    </row>
    <row r="16" spans="1:21" ht="35.25" customHeight="1" x14ac:dyDescent="0.25">
      <c r="B16" s="92" t="s">
        <v>3</v>
      </c>
      <c r="C16" s="93"/>
      <c r="D16" s="94"/>
      <c r="E16" s="35"/>
      <c r="F16" s="35"/>
      <c r="G16" s="35"/>
      <c r="H16" s="35"/>
      <c r="I16"/>
      <c r="M16" s="17" t="s">
        <v>45</v>
      </c>
      <c r="N16" s="104">
        <f>SUM(O9:O14)</f>
        <v>0</v>
      </c>
      <c r="O16" s="104"/>
      <c r="P16" s="104">
        <f>SUM(Q9:Q14)*12</f>
        <v>0</v>
      </c>
      <c r="Q16" s="104"/>
      <c r="R16" s="104">
        <f>SUM(S9:S14)*16</f>
        <v>0</v>
      </c>
      <c r="S16" s="104"/>
      <c r="T16" s="104">
        <f>SUM(U9:U14)*20</f>
        <v>0</v>
      </c>
      <c r="U16" s="104"/>
    </row>
    <row r="17" spans="2:21" ht="35.25" customHeight="1" x14ac:dyDescent="0.25">
      <c r="B17" s="95" t="s">
        <v>38</v>
      </c>
      <c r="C17" s="95"/>
      <c r="D17" s="95"/>
      <c r="E17" s="31"/>
      <c r="F17" s="31"/>
      <c r="G17" s="31"/>
      <c r="H17" s="31"/>
      <c r="I17"/>
    </row>
    <row r="18" spans="2:21" ht="35.25" customHeight="1" x14ac:dyDescent="0.25">
      <c r="B18" s="95" t="s">
        <v>115</v>
      </c>
      <c r="C18" s="95"/>
      <c r="D18" s="95"/>
      <c r="E18" s="31"/>
      <c r="F18" s="31"/>
      <c r="G18" s="31"/>
      <c r="H18" s="31"/>
      <c r="I18"/>
    </row>
    <row r="19" spans="2:21" ht="17.100000000000001" customHeight="1" thickBot="1" x14ac:dyDescent="0.3"/>
    <row r="20" spans="2:21" ht="17.100000000000001" customHeight="1" x14ac:dyDescent="0.25">
      <c r="B20" s="83" t="s">
        <v>12</v>
      </c>
      <c r="C20" s="96"/>
      <c r="D20" s="96"/>
      <c r="E20" s="96"/>
      <c r="F20" s="96"/>
      <c r="G20" s="96"/>
      <c r="H20" s="97"/>
      <c r="J20" s="83" t="s">
        <v>12</v>
      </c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5"/>
    </row>
    <row r="21" spans="2:21" ht="17.100000000000001" customHeight="1" x14ac:dyDescent="0.25">
      <c r="B21" s="98"/>
      <c r="C21" s="99"/>
      <c r="D21" s="99"/>
      <c r="E21" s="99"/>
      <c r="F21" s="99"/>
      <c r="G21" s="99"/>
      <c r="H21" s="100"/>
      <c r="J21" s="86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/>
    </row>
    <row r="22" spans="2:21" ht="15" customHeight="1" x14ac:dyDescent="0.25">
      <c r="B22" s="98"/>
      <c r="C22" s="99"/>
      <c r="D22" s="99"/>
      <c r="E22" s="99"/>
      <c r="F22" s="99"/>
      <c r="G22" s="99"/>
      <c r="H22" s="100"/>
      <c r="J22" s="86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/>
    </row>
    <row r="23" spans="2:21" ht="15.75" thickBot="1" x14ac:dyDescent="0.3">
      <c r="B23" s="101"/>
      <c r="C23" s="102"/>
      <c r="D23" s="102"/>
      <c r="E23" s="102"/>
      <c r="F23" s="102"/>
      <c r="G23" s="102"/>
      <c r="H23" s="103"/>
      <c r="J23" s="89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1"/>
    </row>
    <row r="24" spans="2:21" ht="15" customHeight="1" x14ac:dyDescent="0.25"/>
  </sheetData>
  <mergeCells count="36">
    <mergeCell ref="J14:L14"/>
    <mergeCell ref="J20:U23"/>
    <mergeCell ref="P16:Q16"/>
    <mergeCell ref="R16:S16"/>
    <mergeCell ref="T16:U16"/>
    <mergeCell ref="N16:O16"/>
    <mergeCell ref="J13:L13"/>
    <mergeCell ref="J11:L11"/>
    <mergeCell ref="J12:L12"/>
    <mergeCell ref="J10:L10"/>
    <mergeCell ref="J9:L9"/>
    <mergeCell ref="J1:U1"/>
    <mergeCell ref="J2:U2"/>
    <mergeCell ref="L4:U4"/>
    <mergeCell ref="K5:U5"/>
    <mergeCell ref="J7:L7"/>
    <mergeCell ref="N7:O7"/>
    <mergeCell ref="P7:Q7"/>
    <mergeCell ref="R7:S7"/>
    <mergeCell ref="T7:U7"/>
    <mergeCell ref="B17:D17"/>
    <mergeCell ref="B20:H23"/>
    <mergeCell ref="B15:D15"/>
    <mergeCell ref="B16:D16"/>
    <mergeCell ref="C5:H5"/>
    <mergeCell ref="B10:D10"/>
    <mergeCell ref="B11:D11"/>
    <mergeCell ref="B12:D12"/>
    <mergeCell ref="B13:D13"/>
    <mergeCell ref="B14:D14"/>
    <mergeCell ref="B18:D18"/>
    <mergeCell ref="B1:H1"/>
    <mergeCell ref="B2:H2"/>
    <mergeCell ref="D4:H4"/>
    <mergeCell ref="B8:D8"/>
    <mergeCell ref="B9:D9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4FAD0-E020-403C-B2A8-FD980C94109F}">
  <dimension ref="A1:M32"/>
  <sheetViews>
    <sheetView view="pageLayout" topLeftCell="B16" zoomScale="90" zoomScaleNormal="100" zoomScalePageLayoutView="90" workbookViewId="0">
      <selection activeCell="L25" sqref="L25"/>
    </sheetView>
  </sheetViews>
  <sheetFormatPr baseColWidth="10" defaultRowHeight="15" x14ac:dyDescent="0.25"/>
  <cols>
    <col min="1" max="1" width="14.140625" customWidth="1"/>
    <col min="2" max="2" width="11.140625" bestFit="1" customWidth="1"/>
    <col min="3" max="6" width="22.140625" customWidth="1"/>
    <col min="7" max="7" width="26.42578125" customWidth="1"/>
    <col min="8" max="8" width="10.7109375" customWidth="1"/>
    <col min="9" max="9" width="11.7109375" customWidth="1"/>
    <col min="10" max="13" width="19" customWidth="1"/>
  </cols>
  <sheetData>
    <row r="1" spans="1:13" ht="15.75" x14ac:dyDescent="0.25">
      <c r="A1" s="113" t="str">
        <f>[1]Accueil!A7</f>
        <v>AO/CLIENT</v>
      </c>
      <c r="B1" s="113"/>
      <c r="C1" s="113"/>
      <c r="D1" s="113"/>
      <c r="E1" s="113"/>
      <c r="F1" s="113"/>
      <c r="G1" s="113" t="str">
        <f>[1]Accueil!A7</f>
        <v>AO/CLIENT</v>
      </c>
      <c r="H1" s="113"/>
      <c r="I1" s="113"/>
      <c r="J1" s="113"/>
      <c r="K1" s="113"/>
      <c r="L1" s="113"/>
      <c r="M1" s="113"/>
    </row>
    <row r="2" spans="1:13" x14ac:dyDescent="0.25">
      <c r="A2" s="106" t="s">
        <v>74</v>
      </c>
      <c r="B2" s="106"/>
      <c r="C2" s="106"/>
      <c r="D2" s="106"/>
      <c r="E2" s="106"/>
      <c r="F2" s="106"/>
      <c r="G2" s="106" t="s">
        <v>75</v>
      </c>
      <c r="H2" s="106"/>
      <c r="I2" s="106"/>
      <c r="J2" s="106"/>
      <c r="K2" s="106"/>
      <c r="L2" s="106"/>
      <c r="M2" s="106"/>
    </row>
    <row r="3" spans="1:13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 thickBot="1" x14ac:dyDescent="0.3">
      <c r="A4" s="47" t="s">
        <v>76</v>
      </c>
      <c r="B4" s="3" t="s">
        <v>5</v>
      </c>
      <c r="C4" s="119" t="s">
        <v>77</v>
      </c>
      <c r="D4" s="120"/>
      <c r="E4" s="120"/>
      <c r="F4" s="121"/>
      <c r="G4" s="122" t="s">
        <v>76</v>
      </c>
      <c r="H4" s="123"/>
      <c r="I4" s="3" t="s">
        <v>5</v>
      </c>
      <c r="J4" s="119" t="s">
        <v>77</v>
      </c>
      <c r="K4" s="120"/>
      <c r="L4" s="120"/>
      <c r="M4" s="121"/>
    </row>
    <row r="5" spans="1:13" x14ac:dyDescent="0.25">
      <c r="A5" s="7" t="s">
        <v>7</v>
      </c>
      <c r="B5" s="105" t="s">
        <v>18</v>
      </c>
      <c r="C5" s="106"/>
      <c r="D5" s="106"/>
      <c r="E5" s="106"/>
      <c r="F5" s="106"/>
      <c r="G5" s="7" t="s">
        <v>7</v>
      </c>
      <c r="H5" s="105" t="s">
        <v>18</v>
      </c>
      <c r="I5" s="106"/>
      <c r="J5" s="106"/>
      <c r="K5" s="106"/>
      <c r="L5" s="106"/>
      <c r="M5" s="106"/>
    </row>
    <row r="6" spans="1:13" x14ac:dyDescent="0.25">
      <c r="A6" s="5"/>
      <c r="B6" s="5"/>
      <c r="C6" s="5"/>
      <c r="D6" s="2"/>
      <c r="E6" s="2"/>
      <c r="F6" s="2"/>
      <c r="G6" s="5"/>
      <c r="H6" s="5"/>
      <c r="I6" s="5"/>
      <c r="J6" s="5"/>
      <c r="K6" s="2"/>
      <c r="L6" s="2"/>
      <c r="M6" s="2"/>
    </row>
    <row r="7" spans="1:13" x14ac:dyDescent="0.25">
      <c r="A7" s="124" t="s">
        <v>78</v>
      </c>
      <c r="B7" s="125"/>
      <c r="C7" s="125"/>
      <c r="D7" s="125"/>
      <c r="E7" s="125"/>
      <c r="F7" s="126"/>
      <c r="G7" s="126" t="s">
        <v>79</v>
      </c>
      <c r="H7" s="126"/>
      <c r="I7" s="127"/>
      <c r="J7" s="127"/>
      <c r="K7" s="127"/>
      <c r="L7" s="127"/>
      <c r="M7" s="127"/>
    </row>
    <row r="8" spans="1:13" ht="30" x14ac:dyDescent="0.25">
      <c r="A8" s="128" t="s">
        <v>80</v>
      </c>
      <c r="B8" s="129"/>
      <c r="C8" s="48" t="s">
        <v>81</v>
      </c>
      <c r="D8" s="48" t="str">
        <f>[1]Accueil!$D$19</f>
        <v>LOA 12 Trimestres</v>
      </c>
      <c r="E8" s="48" t="str">
        <f>[1]Accueil!$E$19</f>
        <v>LOA 16 Trimestres</v>
      </c>
      <c r="F8" s="48" t="str">
        <f>[1]Accueil!$F$19</f>
        <v>LOA 20 Trimestres</v>
      </c>
      <c r="G8" s="49" t="s">
        <v>80</v>
      </c>
      <c r="H8" s="29" t="s">
        <v>44</v>
      </c>
      <c r="I8" s="50" t="s">
        <v>82</v>
      </c>
      <c r="J8" s="29" t="s">
        <v>81</v>
      </c>
      <c r="K8" s="29" t="str">
        <f>[1]Accueil!$D$19</f>
        <v>LOA 12 Trimestres</v>
      </c>
      <c r="L8" s="29" t="str">
        <f>[1]Accueil!$E$19</f>
        <v>LOA 16 Trimestres</v>
      </c>
      <c r="M8" s="29" t="str">
        <f>[1]Accueil!$F$19</f>
        <v>LOA 20 Trimestres</v>
      </c>
    </row>
    <row r="9" spans="1:13" ht="54" customHeight="1" x14ac:dyDescent="0.25">
      <c r="A9" s="130" t="s">
        <v>83</v>
      </c>
      <c r="B9" s="131"/>
      <c r="C9" s="3"/>
      <c r="D9" s="3"/>
      <c r="E9" s="3"/>
      <c r="F9" s="3"/>
      <c r="G9" s="51" t="str">
        <f>A11</f>
        <v>Licence PaperCut MF - MFD Embedded - License Exchange
(conversion de licence)</v>
      </c>
      <c r="H9" s="54">
        <v>15</v>
      </c>
      <c r="I9" s="17">
        <v>5</v>
      </c>
      <c r="J9" s="52">
        <f>C11</f>
        <v>0</v>
      </c>
      <c r="K9" s="52">
        <f>D11</f>
        <v>0</v>
      </c>
      <c r="L9" s="52">
        <f>E11</f>
        <v>0</v>
      </c>
      <c r="M9" s="52">
        <f>F11</f>
        <v>0</v>
      </c>
    </row>
    <row r="10" spans="1:13" ht="40.5" customHeight="1" x14ac:dyDescent="0.25">
      <c r="A10" s="130" t="s">
        <v>106</v>
      </c>
      <c r="B10" s="131"/>
      <c r="C10" s="53"/>
      <c r="D10" s="53"/>
      <c r="E10" s="53"/>
      <c r="F10" s="53"/>
      <c r="G10" s="51" t="str">
        <f>A13</f>
        <v>Maintenance PaperCut MF - MFD Embedded
(1-20 équipements) 3 ans</v>
      </c>
      <c r="H10" s="54">
        <v>0</v>
      </c>
      <c r="I10" s="17">
        <v>3</v>
      </c>
      <c r="J10" s="52">
        <f>C13</f>
        <v>0</v>
      </c>
      <c r="K10" s="52">
        <f>D13</f>
        <v>0</v>
      </c>
      <c r="L10" s="59">
        <f>E13</f>
        <v>0</v>
      </c>
      <c r="M10" s="59">
        <f>F13</f>
        <v>0</v>
      </c>
    </row>
    <row r="11" spans="1:13" ht="48" customHeight="1" x14ac:dyDescent="0.25">
      <c r="A11" s="132" t="s">
        <v>110</v>
      </c>
      <c r="B11" s="132"/>
      <c r="C11" s="54"/>
      <c r="D11" s="54"/>
      <c r="E11" s="54"/>
      <c r="F11" s="54"/>
      <c r="G11" s="51" t="str">
        <f>A14</f>
        <v>Maintenance PaperCut MF - MFD Embedded 
(1-20 équipements) 4 ans</v>
      </c>
      <c r="H11" s="54">
        <v>0</v>
      </c>
      <c r="I11" s="17">
        <v>4</v>
      </c>
      <c r="J11" s="52">
        <f t="shared" ref="J11:L12" si="0">C14</f>
        <v>0</v>
      </c>
      <c r="K11" s="59">
        <f t="shared" si="0"/>
        <v>0</v>
      </c>
      <c r="L11" s="52">
        <f t="shared" si="0"/>
        <v>0</v>
      </c>
      <c r="M11" s="59">
        <f t="shared" ref="M11:M12" si="1">F14</f>
        <v>0</v>
      </c>
    </row>
    <row r="12" spans="1:13" ht="44.25" customHeight="1" x14ac:dyDescent="0.25">
      <c r="A12" s="130" t="s">
        <v>84</v>
      </c>
      <c r="B12" s="131"/>
      <c r="C12" s="3"/>
      <c r="D12" s="3"/>
      <c r="E12" s="3"/>
      <c r="F12" s="3"/>
      <c r="G12" s="51" t="str">
        <f>A15</f>
        <v>Maintenance PaperCut MF - MFD Embedded 
(1-20 équipements) 5 ans</v>
      </c>
      <c r="H12" s="54">
        <v>15</v>
      </c>
      <c r="I12" s="17">
        <v>5</v>
      </c>
      <c r="J12" s="52">
        <f t="shared" si="0"/>
        <v>0</v>
      </c>
      <c r="K12" s="59">
        <f t="shared" si="0"/>
        <v>0</v>
      </c>
      <c r="L12" s="59">
        <f t="shared" si="0"/>
        <v>0</v>
      </c>
      <c r="M12" s="60">
        <f t="shared" si="1"/>
        <v>0</v>
      </c>
    </row>
    <row r="13" spans="1:13" ht="46.5" customHeight="1" x14ac:dyDescent="0.25">
      <c r="A13" s="130" t="s">
        <v>107</v>
      </c>
      <c r="B13" s="131"/>
      <c r="C13" s="3"/>
      <c r="D13" s="3"/>
      <c r="E13" s="58"/>
      <c r="F13" s="58"/>
      <c r="G13" s="108" t="s">
        <v>112</v>
      </c>
      <c r="H13" s="108"/>
      <c r="I13" s="55"/>
      <c r="J13" s="56">
        <f>SUM(J9:J12)</f>
        <v>0</v>
      </c>
      <c r="K13" s="56">
        <f>SUM(K9:K12)*12</f>
        <v>0</v>
      </c>
      <c r="L13" s="56">
        <f>SUM(L9:L12)*16</f>
        <v>0</v>
      </c>
      <c r="M13" s="56">
        <f>SUM(M9:M12)*20</f>
        <v>0</v>
      </c>
    </row>
    <row r="14" spans="1:13" ht="47.25" customHeight="1" x14ac:dyDescent="0.25">
      <c r="A14" s="130" t="s">
        <v>108</v>
      </c>
      <c r="B14" s="131"/>
      <c r="C14" s="3"/>
      <c r="D14" s="58"/>
      <c r="E14" s="3"/>
      <c r="F14" s="61"/>
      <c r="G14" s="62"/>
      <c r="H14" s="62"/>
      <c r="I14" s="63"/>
      <c r="J14" s="64"/>
      <c r="K14" s="64"/>
      <c r="L14" s="64"/>
      <c r="M14" s="64"/>
    </row>
    <row r="15" spans="1:13" ht="39.75" customHeight="1" x14ac:dyDescent="0.25">
      <c r="A15" s="130" t="s">
        <v>109</v>
      </c>
      <c r="B15" s="131"/>
      <c r="C15" s="3"/>
      <c r="D15" s="58"/>
      <c r="E15" s="58"/>
      <c r="F15" s="3"/>
      <c r="G15" s="133" t="s">
        <v>85</v>
      </c>
      <c r="H15" s="133"/>
      <c r="I15" s="133"/>
      <c r="J15" s="133"/>
      <c r="K15" s="133"/>
      <c r="L15" s="133"/>
      <c r="M15" s="133"/>
    </row>
    <row r="16" spans="1:13" ht="57.75" customHeight="1" x14ac:dyDescent="0.25">
      <c r="A16" s="127" t="s">
        <v>86</v>
      </c>
      <c r="B16" s="127"/>
      <c r="C16" s="127"/>
      <c r="D16" s="127"/>
      <c r="E16" s="127"/>
      <c r="F16" s="127"/>
      <c r="G16" s="126" t="s">
        <v>79</v>
      </c>
      <c r="H16" s="126"/>
      <c r="I16" s="127"/>
      <c r="J16" s="127"/>
      <c r="K16" s="127"/>
      <c r="L16" s="127"/>
      <c r="M16" s="127"/>
    </row>
    <row r="17" spans="1:13" ht="35.25" customHeight="1" x14ac:dyDescent="0.25">
      <c r="A17" s="134" t="s">
        <v>80</v>
      </c>
      <c r="B17" s="134"/>
      <c r="C17" s="29" t="s">
        <v>81</v>
      </c>
      <c r="D17" s="29" t="str">
        <f>[1]Accueil!$D$19</f>
        <v>LOA 12 Trimestres</v>
      </c>
      <c r="E17" s="29" t="str">
        <f>[1]Accueil!$E$19</f>
        <v>LOA 16 Trimestres</v>
      </c>
      <c r="F17" s="29" t="str">
        <f>[1]Accueil!$F$19</f>
        <v>LOA 20 Trimestres</v>
      </c>
      <c r="G17" s="137" t="s">
        <v>91</v>
      </c>
      <c r="H17" s="137"/>
      <c r="I17" s="28" t="s">
        <v>44</v>
      </c>
      <c r="J17" s="28" t="s">
        <v>81</v>
      </c>
      <c r="K17" s="28" t="str">
        <f>[1]Accueil!$D$19</f>
        <v>LOA 12 Trimestres</v>
      </c>
      <c r="L17" s="28" t="str">
        <f>[1]Accueil!$E$19</f>
        <v>LOA 16 Trimestres</v>
      </c>
      <c r="M17" s="28" t="str">
        <f>[1]Accueil!$F$19</f>
        <v>LOA 20 Trimestres</v>
      </c>
    </row>
    <row r="18" spans="1:13" ht="35.25" customHeight="1" x14ac:dyDescent="0.25">
      <c r="A18" s="132" t="s">
        <v>87</v>
      </c>
      <c r="B18" s="132"/>
      <c r="C18" s="54"/>
      <c r="D18" s="54"/>
      <c r="E18" s="54"/>
      <c r="F18" s="54"/>
      <c r="G18" s="130" t="s">
        <v>95</v>
      </c>
      <c r="H18" s="131"/>
      <c r="I18" s="54">
        <v>1</v>
      </c>
      <c r="J18" s="52">
        <f>$I$18*C24</f>
        <v>0</v>
      </c>
      <c r="K18" s="52">
        <f>$I$18*D24</f>
        <v>0</v>
      </c>
      <c r="L18" s="52">
        <f>$I$18*E24</f>
        <v>0</v>
      </c>
      <c r="M18" s="52">
        <f>$I$18*F24</f>
        <v>0</v>
      </c>
    </row>
    <row r="19" spans="1:13" ht="35.25" customHeight="1" x14ac:dyDescent="0.25">
      <c r="A19" s="132" t="s">
        <v>88</v>
      </c>
      <c r="B19" s="132"/>
      <c r="C19" s="54"/>
      <c r="D19" s="54"/>
      <c r="E19" s="54"/>
      <c r="F19" s="54"/>
      <c r="G19" s="130" t="s">
        <v>96</v>
      </c>
      <c r="H19" s="131"/>
      <c r="I19" s="54">
        <v>0</v>
      </c>
      <c r="J19" s="52">
        <f>$I$19*C25</f>
        <v>0</v>
      </c>
      <c r="K19" s="52">
        <f>$I$19*D25</f>
        <v>0</v>
      </c>
      <c r="L19" s="52">
        <f>$I$19*E25</f>
        <v>0</v>
      </c>
      <c r="M19" s="52">
        <f>$I$19*F25</f>
        <v>0</v>
      </c>
    </row>
    <row r="20" spans="1:13" ht="35.25" customHeight="1" x14ac:dyDescent="0.25">
      <c r="A20" s="132" t="s">
        <v>89</v>
      </c>
      <c r="B20" s="132"/>
      <c r="C20" s="54"/>
      <c r="D20" s="54"/>
      <c r="E20" s="54"/>
      <c r="F20" s="54"/>
      <c r="G20" s="130" t="s">
        <v>97</v>
      </c>
      <c r="H20" s="131"/>
      <c r="I20" s="54">
        <v>15</v>
      </c>
      <c r="J20" s="52">
        <f>$I$20*C26</f>
        <v>0</v>
      </c>
      <c r="K20" s="52">
        <f>$I$20*D26</f>
        <v>0</v>
      </c>
      <c r="L20" s="52">
        <f>$I$20*E26</f>
        <v>0</v>
      </c>
      <c r="M20" s="52">
        <f>$I$20*F26</f>
        <v>0</v>
      </c>
    </row>
    <row r="21" spans="1:13" ht="35.25" customHeight="1" x14ac:dyDescent="0.25">
      <c r="A21" s="132" t="s">
        <v>90</v>
      </c>
      <c r="B21" s="132"/>
      <c r="C21" s="54"/>
      <c r="D21" s="54"/>
      <c r="E21" s="54"/>
      <c r="F21" s="54"/>
      <c r="G21" s="130" t="s">
        <v>98</v>
      </c>
      <c r="H21" s="131"/>
      <c r="I21" s="54">
        <v>1</v>
      </c>
      <c r="J21" s="52">
        <f>$I$21*C27</f>
        <v>0</v>
      </c>
      <c r="K21" s="52">
        <f>$I$21*D27</f>
        <v>0</v>
      </c>
      <c r="L21" s="52">
        <f>$I$21*E27</f>
        <v>0</v>
      </c>
      <c r="M21" s="52">
        <f>$I$21*F27</f>
        <v>0</v>
      </c>
    </row>
    <row r="22" spans="1:13" ht="30" customHeight="1" x14ac:dyDescent="0.25">
      <c r="G22" s="108" t="s">
        <v>111</v>
      </c>
      <c r="H22" s="108"/>
      <c r="I22" s="54"/>
      <c r="J22" s="52">
        <f>+SUM(J18:J21)</f>
        <v>0</v>
      </c>
      <c r="K22" s="52">
        <f>+SUM(K18:K21)*12</f>
        <v>0</v>
      </c>
      <c r="L22" s="52">
        <f>+SUM(L18:L21)*16</f>
        <v>0</v>
      </c>
      <c r="M22" s="52">
        <f>+SUM(M18:M21)*20</f>
        <v>0</v>
      </c>
    </row>
    <row r="23" spans="1:13" ht="35.25" customHeight="1" x14ac:dyDescent="0.25">
      <c r="A23" s="135" t="s">
        <v>91</v>
      </c>
      <c r="B23" s="136"/>
      <c r="C23" s="26" t="s">
        <v>92</v>
      </c>
      <c r="D23" s="28" t="s">
        <v>93</v>
      </c>
      <c r="E23" s="28" t="s">
        <v>94</v>
      </c>
      <c r="F23" s="26" t="str">
        <f>[2]Accueil!$F$19</f>
        <v>LOA 20 Trimestres</v>
      </c>
    </row>
    <row r="24" spans="1:13" ht="35.25" customHeight="1" x14ac:dyDescent="0.25">
      <c r="A24" s="130" t="s">
        <v>95</v>
      </c>
      <c r="B24" s="131"/>
      <c r="C24" s="17"/>
      <c r="D24" s="17"/>
      <c r="E24" s="17"/>
      <c r="F24" s="57"/>
    </row>
    <row r="25" spans="1:13" ht="35.25" customHeight="1" x14ac:dyDescent="0.25">
      <c r="A25" s="130" t="s">
        <v>96</v>
      </c>
      <c r="B25" s="131"/>
      <c r="C25" s="17"/>
      <c r="D25" s="17"/>
      <c r="E25" s="17"/>
      <c r="F25" s="57"/>
    </row>
    <row r="26" spans="1:13" ht="35.25" customHeight="1" x14ac:dyDescent="0.25">
      <c r="A26" s="130" t="s">
        <v>97</v>
      </c>
      <c r="B26" s="131"/>
      <c r="C26" s="17"/>
      <c r="D26" s="17"/>
      <c r="E26" s="17"/>
      <c r="F26" s="57"/>
      <c r="G26" s="108" t="s">
        <v>100</v>
      </c>
      <c r="H26" s="108"/>
      <c r="I26" s="54"/>
      <c r="J26" s="52">
        <f>J13+J22</f>
        <v>0</v>
      </c>
      <c r="K26" s="52">
        <f t="shared" ref="K26:M26" si="2">K13+K22</f>
        <v>0</v>
      </c>
      <c r="L26" s="52">
        <f t="shared" si="2"/>
        <v>0</v>
      </c>
      <c r="M26" s="52">
        <f t="shared" si="2"/>
        <v>0</v>
      </c>
    </row>
    <row r="27" spans="1:13" ht="35.25" customHeight="1" x14ac:dyDescent="0.25">
      <c r="A27" s="130" t="s">
        <v>98</v>
      </c>
      <c r="B27" s="131"/>
      <c r="C27" s="17"/>
      <c r="D27" s="17"/>
      <c r="E27" s="17"/>
      <c r="F27" s="57"/>
    </row>
    <row r="29" spans="1:13" x14ac:dyDescent="0.25">
      <c r="A29" s="112" t="s">
        <v>99</v>
      </c>
      <c r="B29" s="112"/>
      <c r="C29" s="112"/>
      <c r="D29" s="112"/>
      <c r="E29" s="112"/>
      <c r="F29" s="112"/>
    </row>
    <row r="30" spans="1:13" x14ac:dyDescent="0.25">
      <c r="A30" s="112"/>
      <c r="B30" s="112"/>
      <c r="C30" s="112"/>
      <c r="D30" s="112"/>
      <c r="E30" s="112"/>
      <c r="F30" s="112"/>
    </row>
    <row r="31" spans="1:13" x14ac:dyDescent="0.25">
      <c r="A31" s="112"/>
      <c r="B31" s="112"/>
      <c r="C31" s="112"/>
      <c r="D31" s="112"/>
      <c r="E31" s="112"/>
      <c r="F31" s="112"/>
    </row>
    <row r="32" spans="1:13" ht="30" customHeight="1" x14ac:dyDescent="0.25"/>
  </sheetData>
  <mergeCells count="41">
    <mergeCell ref="G21:H21"/>
    <mergeCell ref="G22:H22"/>
    <mergeCell ref="A18:B18"/>
    <mergeCell ref="A19:B19"/>
    <mergeCell ref="A20:B20"/>
    <mergeCell ref="A21:B21"/>
    <mergeCell ref="A29:F31"/>
    <mergeCell ref="A27:B27"/>
    <mergeCell ref="G13:H13"/>
    <mergeCell ref="G15:M15"/>
    <mergeCell ref="A16:F16"/>
    <mergeCell ref="G16:M16"/>
    <mergeCell ref="A17:B17"/>
    <mergeCell ref="G26:H26"/>
    <mergeCell ref="A23:B23"/>
    <mergeCell ref="G17:H17"/>
    <mergeCell ref="A24:B24"/>
    <mergeCell ref="G18:H18"/>
    <mergeCell ref="A25:B25"/>
    <mergeCell ref="G19:H19"/>
    <mergeCell ref="A26:B26"/>
    <mergeCell ref="G20:H20"/>
    <mergeCell ref="A9:B9"/>
    <mergeCell ref="A13:B13"/>
    <mergeCell ref="A15:B15"/>
    <mergeCell ref="A10:B10"/>
    <mergeCell ref="A12:B12"/>
    <mergeCell ref="A14:B14"/>
    <mergeCell ref="A11:B11"/>
    <mergeCell ref="B5:F5"/>
    <mergeCell ref="H5:M5"/>
    <mergeCell ref="A7:F7"/>
    <mergeCell ref="G7:M7"/>
    <mergeCell ref="A8:B8"/>
    <mergeCell ref="A1:F1"/>
    <mergeCell ref="G1:M1"/>
    <mergeCell ref="A2:F2"/>
    <mergeCell ref="G2:M2"/>
    <mergeCell ref="C4:F4"/>
    <mergeCell ref="G4:H4"/>
    <mergeCell ref="J4:M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22"/>
  <sheetViews>
    <sheetView showGridLines="0" view="pageLayout" zoomScale="85" zoomScalePageLayoutView="85" workbookViewId="0">
      <selection activeCell="M12" sqref="M12"/>
    </sheetView>
  </sheetViews>
  <sheetFormatPr baseColWidth="10" defaultColWidth="11.42578125" defaultRowHeight="15" x14ac:dyDescent="0.25"/>
  <cols>
    <col min="1" max="1" width="4.140625" style="2" bestFit="1" customWidth="1"/>
    <col min="2" max="2" width="20" style="2" bestFit="1" customWidth="1"/>
    <col min="3" max="3" width="11.140625" style="2" bestFit="1" customWidth="1"/>
    <col min="4" max="4" width="17.28515625" style="2" customWidth="1"/>
    <col min="5" max="5" width="20.7109375" style="2" customWidth="1"/>
    <col min="6" max="8" width="17.140625" style="2" customWidth="1"/>
    <col min="9" max="11" width="11.42578125" style="2"/>
    <col min="12" max="12" width="7.42578125" style="2" customWidth="1"/>
    <col min="13" max="13" width="16.140625" style="2" customWidth="1"/>
    <col min="14" max="15" width="11.42578125" style="2"/>
    <col min="16" max="16" width="12.140625" style="2" customWidth="1"/>
    <col min="17" max="17" width="11.42578125" style="2"/>
    <col min="18" max="18" width="12.28515625" style="2" customWidth="1"/>
    <col min="19" max="19" width="11.42578125" style="2"/>
    <col min="20" max="20" width="12.28515625" style="2" customWidth="1"/>
    <col min="21" max="16384" width="11.42578125" style="2"/>
  </cols>
  <sheetData>
    <row r="1" spans="1:2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/>
      <c r="J1" s="113" t="str">
        <f>+B1</f>
        <v>AO-GSJ RENNES_2024-1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ht="17.100000000000001" customHeight="1" x14ac:dyDescent="0.25">
      <c r="B2" s="106" t="s">
        <v>4</v>
      </c>
      <c r="C2" s="106"/>
      <c r="D2" s="106"/>
      <c r="E2" s="106"/>
      <c r="F2" s="106"/>
      <c r="G2" s="106"/>
      <c r="H2" s="106"/>
      <c r="I2"/>
      <c r="J2" s="106" t="s">
        <v>39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1" ht="17.100000000000001" customHeight="1" thickBot="1" x14ac:dyDescent="0.3">
      <c r="I3"/>
    </row>
    <row r="4" spans="1:21" ht="17.100000000000001" customHeight="1" thickBot="1" x14ac:dyDescent="0.3">
      <c r="A4" s="6"/>
      <c r="B4" s="25"/>
      <c r="C4" s="3" t="s">
        <v>5</v>
      </c>
      <c r="D4" s="114" t="s">
        <v>17</v>
      </c>
      <c r="E4" s="115"/>
      <c r="F4" s="115"/>
      <c r="G4" s="115"/>
      <c r="H4" s="116"/>
      <c r="I4" s="6"/>
      <c r="J4" s="27"/>
      <c r="K4" s="17" t="s">
        <v>5</v>
      </c>
      <c r="L4" s="117" t="str">
        <f>+D4</f>
        <v xml:space="preserve">A COMPLETER - NOM DU LOGICIEL </v>
      </c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7.100000000000001" customHeight="1" x14ac:dyDescent="0.25">
      <c r="B5" s="7" t="s">
        <v>7</v>
      </c>
      <c r="C5" s="105" t="s">
        <v>68</v>
      </c>
      <c r="D5" s="106"/>
      <c r="E5" s="106"/>
      <c r="F5" s="106"/>
      <c r="G5" s="106"/>
      <c r="H5" s="106"/>
      <c r="I5"/>
      <c r="J5" s="24" t="s">
        <v>7</v>
      </c>
      <c r="K5" s="105" t="str">
        <f>+C5</f>
        <v>LOGICIEL DE SUPERVISION ET GESTION PROACTIVE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21" ht="17.100000000000001" customHeight="1" x14ac:dyDescent="0.25">
      <c r="B6" s="5"/>
      <c r="C6" s="5"/>
      <c r="D6" s="5"/>
      <c r="I6"/>
      <c r="J6" s="16"/>
      <c r="K6" s="16"/>
      <c r="L6" s="16"/>
      <c r="M6" s="1"/>
      <c r="N6" s="1"/>
      <c r="O6" s="1"/>
      <c r="P6" s="1"/>
      <c r="Q6" s="1"/>
    </row>
    <row r="7" spans="1:21" ht="17.100000000000001" customHeight="1" x14ac:dyDescent="0.25">
      <c r="B7" s="18"/>
      <c r="C7"/>
      <c r="D7"/>
      <c r="E7" s="21"/>
      <c r="F7"/>
      <c r="G7"/>
      <c r="H7"/>
      <c r="I7"/>
      <c r="J7" s="107"/>
      <c r="K7" s="107"/>
      <c r="L7" s="107"/>
      <c r="M7" s="22"/>
      <c r="N7" s="108" t="s">
        <v>40</v>
      </c>
      <c r="O7" s="108"/>
      <c r="P7" s="108" t="s">
        <v>41</v>
      </c>
      <c r="Q7" s="108"/>
      <c r="R7" s="108" t="s">
        <v>42</v>
      </c>
      <c r="S7" s="108"/>
      <c r="T7" s="108" t="s">
        <v>43</v>
      </c>
      <c r="U7" s="108"/>
    </row>
    <row r="8" spans="1:21" ht="52.5" customHeight="1" x14ac:dyDescent="0.25">
      <c r="B8" s="107"/>
      <c r="C8" s="107"/>
      <c r="D8" s="107"/>
      <c r="E8" s="26" t="s">
        <v>8</v>
      </c>
      <c r="F8" s="26" t="s">
        <v>9</v>
      </c>
      <c r="G8" s="26" t="s">
        <v>10</v>
      </c>
      <c r="H8" s="26" t="s">
        <v>11</v>
      </c>
      <c r="I8"/>
      <c r="J8" s="18"/>
      <c r="K8" s="18"/>
      <c r="L8" s="18"/>
      <c r="M8" s="26" t="s">
        <v>71</v>
      </c>
      <c r="N8" s="28" t="s">
        <v>69</v>
      </c>
      <c r="O8" s="26" t="s">
        <v>50</v>
      </c>
      <c r="P8" s="26" t="s">
        <v>46</v>
      </c>
      <c r="Q8" s="26" t="s">
        <v>50</v>
      </c>
      <c r="R8" s="26" t="s">
        <v>46</v>
      </c>
      <c r="S8" s="26" t="s">
        <v>45</v>
      </c>
      <c r="T8" s="26" t="s">
        <v>46</v>
      </c>
      <c r="U8" s="26" t="s">
        <v>45</v>
      </c>
    </row>
    <row r="9" spans="1:21" ht="33" customHeight="1" x14ac:dyDescent="0.25">
      <c r="B9" s="112" t="s">
        <v>47</v>
      </c>
      <c r="C9" s="112"/>
      <c r="D9" s="112"/>
      <c r="E9" s="31"/>
      <c r="F9" s="31"/>
      <c r="G9" s="31"/>
      <c r="H9" s="31"/>
      <c r="I9"/>
      <c r="J9" s="112" t="s">
        <v>19</v>
      </c>
      <c r="K9" s="112"/>
      <c r="L9" s="112"/>
      <c r="M9" s="17">
        <v>1</v>
      </c>
      <c r="N9" s="30">
        <f>E9</f>
        <v>0</v>
      </c>
      <c r="O9" s="31">
        <f>M9*N9</f>
        <v>0</v>
      </c>
      <c r="P9" s="30">
        <f>F9</f>
        <v>0</v>
      </c>
      <c r="Q9" s="31">
        <f>M9*P9</f>
        <v>0</v>
      </c>
      <c r="R9" s="30">
        <f>G9</f>
        <v>0</v>
      </c>
      <c r="S9" s="31">
        <f>M9*R9</f>
        <v>0</v>
      </c>
      <c r="T9" s="30">
        <f>H9</f>
        <v>0</v>
      </c>
      <c r="U9" s="31">
        <f>M9*T9</f>
        <v>0</v>
      </c>
    </row>
    <row r="10" spans="1:21" ht="46.5" customHeight="1" x14ac:dyDescent="0.25">
      <c r="B10" s="95" t="s">
        <v>65</v>
      </c>
      <c r="C10" s="95"/>
      <c r="D10" s="95"/>
      <c r="E10" s="31"/>
      <c r="F10" s="31"/>
      <c r="G10" s="31"/>
      <c r="H10" s="31"/>
      <c r="I10"/>
      <c r="J10" s="95" t="s">
        <v>65</v>
      </c>
      <c r="K10" s="95"/>
      <c r="L10" s="95"/>
      <c r="M10" s="17">
        <v>15</v>
      </c>
      <c r="N10" s="30">
        <f t="shared" ref="N10:N11" si="0">E10</f>
        <v>0</v>
      </c>
      <c r="O10" s="31">
        <f t="shared" ref="O10:O11" si="1">M10*N10</f>
        <v>0</v>
      </c>
      <c r="P10" s="30">
        <f t="shared" ref="P10:P11" si="2">F10</f>
        <v>0</v>
      </c>
      <c r="Q10" s="31">
        <f t="shared" ref="Q10:Q11" si="3">M10*P10</f>
        <v>0</v>
      </c>
      <c r="R10" s="30">
        <f t="shared" ref="R10:R11" si="4">G10</f>
        <v>0</v>
      </c>
      <c r="S10" s="31">
        <f t="shared" ref="S10:S11" si="5">M10*R10</f>
        <v>0</v>
      </c>
      <c r="T10" s="30">
        <f t="shared" ref="T10:T11" si="6">H10</f>
        <v>0</v>
      </c>
      <c r="U10" s="31">
        <f t="shared" ref="U10:U11" si="7">M10*T10</f>
        <v>0</v>
      </c>
    </row>
    <row r="11" spans="1:21" ht="46.5" customHeight="1" x14ac:dyDescent="0.25">
      <c r="B11" s="95" t="s">
        <v>66</v>
      </c>
      <c r="C11" s="95"/>
      <c r="D11" s="95"/>
      <c r="E11" s="31"/>
      <c r="F11" s="31"/>
      <c r="G11" s="31"/>
      <c r="H11" s="31"/>
      <c r="I11"/>
      <c r="J11" s="95" t="s">
        <v>66</v>
      </c>
      <c r="K11" s="95"/>
      <c r="L11" s="95"/>
      <c r="M11" s="17">
        <v>15</v>
      </c>
      <c r="N11" s="30">
        <f t="shared" si="0"/>
        <v>0</v>
      </c>
      <c r="O11" s="31">
        <f t="shared" si="1"/>
        <v>0</v>
      </c>
      <c r="P11" s="30">
        <f t="shared" si="2"/>
        <v>0</v>
      </c>
      <c r="Q11" s="31">
        <f t="shared" si="3"/>
        <v>0</v>
      </c>
      <c r="R11" s="30">
        <f t="shared" si="4"/>
        <v>0</v>
      </c>
      <c r="S11" s="31">
        <f t="shared" si="5"/>
        <v>0</v>
      </c>
      <c r="T11" s="30">
        <f t="shared" si="6"/>
        <v>0</v>
      </c>
      <c r="U11" s="31">
        <f t="shared" si="7"/>
        <v>0</v>
      </c>
    </row>
    <row r="12" spans="1:21" ht="17.100000000000001" customHeight="1" x14ac:dyDescent="0.25">
      <c r="B12" s="34"/>
      <c r="C12" s="34"/>
      <c r="D12" s="34"/>
      <c r="I12"/>
      <c r="J12" s="34"/>
      <c r="K12" s="34"/>
      <c r="L12" s="34"/>
      <c r="N12" s="32"/>
      <c r="O12" s="32"/>
      <c r="P12" s="32"/>
      <c r="Q12" s="32"/>
      <c r="R12" s="32"/>
      <c r="S12" s="32"/>
      <c r="T12" s="32"/>
      <c r="U12" s="32"/>
    </row>
    <row r="13" spans="1:21" ht="15" customHeight="1" x14ac:dyDescent="0.25">
      <c r="B13" s="23"/>
      <c r="C13" s="23"/>
      <c r="D13" s="23"/>
      <c r="E13" s="1"/>
      <c r="F13" s="1"/>
      <c r="G13" s="1"/>
      <c r="H13" s="1"/>
      <c r="P13" s="32"/>
    </row>
    <row r="14" spans="1:21" x14ac:dyDescent="0.25">
      <c r="B14" s="23"/>
      <c r="C14" s="23"/>
      <c r="D14" s="23"/>
      <c r="E14" s="1"/>
      <c r="F14" s="1"/>
      <c r="G14" s="1"/>
      <c r="H14" s="1"/>
      <c r="M14" s="17" t="s">
        <v>45</v>
      </c>
      <c r="N14" s="104">
        <f>SUM(O9:O11)</f>
        <v>0</v>
      </c>
      <c r="O14" s="104"/>
      <c r="P14" s="104">
        <f>SUM(Q9:Q11)*12</f>
        <v>0</v>
      </c>
      <c r="Q14" s="104"/>
      <c r="R14" s="104">
        <f>SUM(S9:S11)*16</f>
        <v>0</v>
      </c>
      <c r="S14" s="104"/>
      <c r="T14" s="104">
        <f>SUM(U9:U11)*10</f>
        <v>0</v>
      </c>
      <c r="U14" s="104"/>
    </row>
    <row r="15" spans="1:21" ht="15" customHeight="1" thickBot="1" x14ac:dyDescent="0.3">
      <c r="B15" s="23"/>
      <c r="C15" s="23"/>
      <c r="D15" s="23"/>
      <c r="E15" s="1"/>
      <c r="F15" s="1"/>
      <c r="G15" s="1"/>
      <c r="H15" s="1"/>
      <c r="M15" s="1"/>
      <c r="N15" s="33"/>
      <c r="O15" s="33"/>
      <c r="P15" s="33"/>
      <c r="Q15" s="33"/>
      <c r="R15" s="33"/>
      <c r="S15" s="33"/>
      <c r="T15" s="33"/>
      <c r="U15" s="33"/>
    </row>
    <row r="16" spans="1:21" x14ac:dyDescent="0.25">
      <c r="B16" s="138" t="s">
        <v>67</v>
      </c>
      <c r="C16" s="138"/>
      <c r="D16" s="138"/>
      <c r="E16" s="138"/>
      <c r="F16" s="138"/>
      <c r="G16" s="138"/>
      <c r="H16" s="138"/>
      <c r="J16" s="139" t="s">
        <v>70</v>
      </c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5"/>
    </row>
    <row r="17" spans="2:21" x14ac:dyDescent="0.25">
      <c r="B17" s="138"/>
      <c r="C17" s="138"/>
      <c r="D17" s="138"/>
      <c r="E17" s="138"/>
      <c r="F17" s="138"/>
      <c r="G17" s="138"/>
      <c r="H17" s="138"/>
      <c r="J17" s="86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8"/>
    </row>
    <row r="18" spans="2:21" x14ac:dyDescent="0.25">
      <c r="B18" s="138"/>
      <c r="C18" s="138"/>
      <c r="D18" s="138"/>
      <c r="E18" s="138"/>
      <c r="F18" s="138"/>
      <c r="G18" s="138"/>
      <c r="H18" s="138"/>
      <c r="J18" s="86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8"/>
    </row>
    <row r="19" spans="2:21" x14ac:dyDescent="0.25">
      <c r="B19" s="138"/>
      <c r="C19" s="138"/>
      <c r="D19" s="138"/>
      <c r="E19" s="138"/>
      <c r="F19" s="138"/>
      <c r="G19" s="138"/>
      <c r="H19" s="138"/>
      <c r="J19" s="86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8"/>
    </row>
    <row r="20" spans="2:21" x14ac:dyDescent="0.25">
      <c r="B20" s="138"/>
      <c r="C20" s="138"/>
      <c r="D20" s="138"/>
      <c r="E20" s="138"/>
      <c r="F20" s="138"/>
      <c r="G20" s="138"/>
      <c r="H20" s="138"/>
      <c r="J20" s="86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8"/>
    </row>
    <row r="21" spans="2:21" x14ac:dyDescent="0.25">
      <c r="B21" s="138"/>
      <c r="C21" s="138"/>
      <c r="D21" s="138"/>
      <c r="E21" s="138"/>
      <c r="F21" s="138"/>
      <c r="G21" s="138"/>
      <c r="H21" s="138"/>
      <c r="J21" s="86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/>
    </row>
    <row r="22" spans="2:21" ht="15.75" thickBot="1" x14ac:dyDescent="0.3">
      <c r="B22" s="138"/>
      <c r="C22" s="138"/>
      <c r="D22" s="138"/>
      <c r="E22" s="138"/>
      <c r="F22" s="138"/>
      <c r="G22" s="138"/>
      <c r="H22" s="138"/>
      <c r="J22" s="89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1"/>
    </row>
  </sheetData>
  <mergeCells count="26">
    <mergeCell ref="J11:L11"/>
    <mergeCell ref="J16:U22"/>
    <mergeCell ref="N14:O14"/>
    <mergeCell ref="P14:Q14"/>
    <mergeCell ref="R14:S14"/>
    <mergeCell ref="T14:U14"/>
    <mergeCell ref="J9:L9"/>
    <mergeCell ref="J10:L10"/>
    <mergeCell ref="J1:U1"/>
    <mergeCell ref="J2:U2"/>
    <mergeCell ref="L4:U4"/>
    <mergeCell ref="K5:U5"/>
    <mergeCell ref="J7:L7"/>
    <mergeCell ref="N7:O7"/>
    <mergeCell ref="P7:Q7"/>
    <mergeCell ref="R7:S7"/>
    <mergeCell ref="T7:U7"/>
    <mergeCell ref="B16:H22"/>
    <mergeCell ref="B1:H1"/>
    <mergeCell ref="B2:H2"/>
    <mergeCell ref="D4:H4"/>
    <mergeCell ref="C5:H5"/>
    <mergeCell ref="B10:D10"/>
    <mergeCell ref="B8:D8"/>
    <mergeCell ref="B9:D9"/>
    <mergeCell ref="B11:D11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R23"/>
  <sheetViews>
    <sheetView showGridLines="0" view="pageLayout" workbookViewId="0">
      <selection activeCell="N14" sqref="N14"/>
    </sheetView>
  </sheetViews>
  <sheetFormatPr baseColWidth="10" defaultColWidth="11.42578125" defaultRowHeight="15" x14ac:dyDescent="0.25"/>
  <cols>
    <col min="1" max="1" width="4.140625" bestFit="1" customWidth="1"/>
    <col min="2" max="2" width="12" customWidth="1"/>
    <col min="3" max="3" width="10" customWidth="1"/>
    <col min="4" max="4" width="19.42578125" customWidth="1"/>
    <col min="5" max="5" width="21" customWidth="1"/>
    <col min="6" max="6" width="21.28515625" customWidth="1"/>
    <col min="7" max="7" width="21.7109375" customWidth="1"/>
    <col min="8" max="8" width="15.7109375" customWidth="1"/>
    <col min="9" max="9" width="10.42578125" customWidth="1"/>
  </cols>
  <sheetData>
    <row r="1" spans="2:18" s="2" customFormat="1" ht="17.100000000000001" customHeight="1" x14ac:dyDescent="0.25">
      <c r="B1" s="113" t="str">
        <f>Accueil!A7</f>
        <v>AO-GSJ RENNES_2024-1</v>
      </c>
      <c r="C1" s="113"/>
      <c r="D1" s="113"/>
      <c r="E1" s="113"/>
      <c r="F1" s="113"/>
      <c r="G1" s="113"/>
      <c r="H1" s="113"/>
      <c r="I1" s="113"/>
      <c r="K1" s="113" t="str">
        <f>B1</f>
        <v>AO-GSJ RENNES_2024-1</v>
      </c>
      <c r="L1" s="113"/>
      <c r="M1" s="113"/>
      <c r="N1" s="113"/>
      <c r="O1" s="113"/>
      <c r="P1" s="113"/>
      <c r="Q1" s="113"/>
      <c r="R1" s="113"/>
    </row>
    <row r="2" spans="2:18" s="2" customFormat="1" ht="17.100000000000001" customHeight="1" x14ac:dyDescent="0.25">
      <c r="B2" s="106" t="s">
        <v>13</v>
      </c>
      <c r="C2" s="106"/>
      <c r="D2" s="106"/>
      <c r="E2" s="106"/>
      <c r="F2" s="106"/>
      <c r="G2" s="106"/>
      <c r="H2" s="106"/>
      <c r="I2" s="106"/>
      <c r="K2" s="106" t="s">
        <v>39</v>
      </c>
      <c r="L2" s="106"/>
      <c r="M2" s="106"/>
      <c r="N2" s="106"/>
      <c r="O2" s="106"/>
      <c r="P2" s="106"/>
      <c r="Q2" s="106"/>
      <c r="R2" s="106"/>
    </row>
    <row r="3" spans="2:18" s="2" customFormat="1" ht="17.100000000000001" customHeight="1" x14ac:dyDescent="0.25"/>
    <row r="4" spans="2:18" s="2" customFormat="1" ht="17.100000000000001" customHeight="1" x14ac:dyDescent="0.25">
      <c r="B4" s="105" t="s">
        <v>20</v>
      </c>
      <c r="C4" s="106"/>
      <c r="D4" s="106"/>
      <c r="E4" s="106"/>
      <c r="F4" s="3" t="s">
        <v>5</v>
      </c>
      <c r="G4" s="112"/>
      <c r="H4" s="112"/>
      <c r="I4" s="112"/>
      <c r="K4" s="105" t="s">
        <v>20</v>
      </c>
      <c r="L4" s="106"/>
      <c r="M4" s="106"/>
      <c r="N4" s="106"/>
      <c r="O4" s="3" t="s">
        <v>5</v>
      </c>
      <c r="P4" s="112"/>
      <c r="Q4" s="112"/>
      <c r="R4" s="112"/>
    </row>
    <row r="5" spans="2:18" s="2" customFormat="1" ht="17.100000000000001" customHeight="1" x14ac:dyDescent="0.25">
      <c r="B5" s="4" t="s">
        <v>7</v>
      </c>
      <c r="C5" s="105" t="s">
        <v>72</v>
      </c>
      <c r="D5" s="106"/>
      <c r="E5" s="106"/>
      <c r="F5" s="106"/>
      <c r="G5" s="106"/>
      <c r="H5" s="106"/>
      <c r="I5" s="106"/>
      <c r="K5" s="4" t="s">
        <v>7</v>
      </c>
      <c r="L5" s="105" t="str">
        <f>C5</f>
        <v>FORMATION UTILISATEURS &amp; FORMATION ADMINISTRATEUR/REFERENT</v>
      </c>
      <c r="M5" s="106"/>
      <c r="N5" s="106"/>
      <c r="O5" s="106"/>
      <c r="P5" s="106"/>
      <c r="Q5" s="106"/>
      <c r="R5" s="106"/>
    </row>
    <row r="6" spans="2:18" s="2" customFormat="1" ht="17.100000000000001" customHeight="1" x14ac:dyDescent="0.25">
      <c r="B6" s="5"/>
      <c r="C6" s="5"/>
      <c r="D6" s="5"/>
      <c r="K6" s="5"/>
      <c r="L6" s="5"/>
      <c r="M6" s="5"/>
    </row>
    <row r="7" spans="2:18" s="2" customFormat="1" ht="17.100000000000001" customHeight="1" x14ac:dyDescent="0.25"/>
    <row r="8" spans="2:18" s="2" customFormat="1" ht="17.100000000000001" customHeight="1" x14ac:dyDescent="0.25"/>
    <row r="9" spans="2:18" s="2" customFormat="1" ht="17.100000000000001" customHeight="1" x14ac:dyDescent="0.25">
      <c r="B9" s="22"/>
      <c r="C9" s="22"/>
      <c r="D9" s="22"/>
      <c r="E9" s="124" t="s">
        <v>21</v>
      </c>
      <c r="F9" s="126"/>
      <c r="K9" s="107"/>
      <c r="L9" s="107"/>
      <c r="M9" s="107"/>
      <c r="N9" s="28" t="s">
        <v>44</v>
      </c>
      <c r="O9" s="127" t="s">
        <v>21</v>
      </c>
      <c r="P9" s="127"/>
      <c r="Q9" s="28" t="s">
        <v>45</v>
      </c>
    </row>
    <row r="10" spans="2:18" s="2" customFormat="1" ht="30" customHeight="1" x14ac:dyDescent="0.25">
      <c r="B10" s="112" t="s">
        <v>48</v>
      </c>
      <c r="C10" s="112"/>
      <c r="D10" s="112"/>
      <c r="E10" s="140"/>
      <c r="F10" s="140"/>
      <c r="K10" s="95" t="s">
        <v>53</v>
      </c>
      <c r="L10" s="95"/>
      <c r="M10" s="95"/>
      <c r="N10" s="17">
        <v>4</v>
      </c>
      <c r="O10" s="104">
        <f>+E10</f>
        <v>0</v>
      </c>
      <c r="P10" s="112"/>
      <c r="Q10" s="31">
        <f>N10*O10</f>
        <v>0</v>
      </c>
    </row>
    <row r="11" spans="2:18" s="2" customFormat="1" ht="30" customHeight="1" x14ac:dyDescent="0.25">
      <c r="B11" s="112" t="s">
        <v>49</v>
      </c>
      <c r="C11" s="112"/>
      <c r="D11" s="112"/>
      <c r="E11" s="140"/>
      <c r="F11" s="140"/>
      <c r="K11" s="92" t="s">
        <v>52</v>
      </c>
      <c r="L11" s="93"/>
      <c r="M11" s="94"/>
      <c r="N11" s="17">
        <v>1</v>
      </c>
      <c r="O11" s="104">
        <f>E12</f>
        <v>0</v>
      </c>
      <c r="P11" s="112"/>
      <c r="Q11" s="31">
        <f>N11*O11</f>
        <v>0</v>
      </c>
    </row>
    <row r="12" spans="2:18" s="2" customFormat="1" ht="34.5" customHeight="1" x14ac:dyDescent="0.25">
      <c r="B12" s="92" t="s">
        <v>51</v>
      </c>
      <c r="C12" s="93"/>
      <c r="D12" s="94"/>
      <c r="E12" s="140"/>
      <c r="F12" s="140"/>
    </row>
    <row r="13" spans="2:18" s="2" customFormat="1" ht="17.100000000000001" customHeight="1" x14ac:dyDescent="0.25"/>
    <row r="14" spans="2:18" s="2" customFormat="1" ht="17.100000000000001" customHeight="1" x14ac:dyDescent="0.25">
      <c r="P14" s="17" t="s">
        <v>45</v>
      </c>
      <c r="Q14" s="31">
        <f>Q10+Q11</f>
        <v>0</v>
      </c>
    </row>
    <row r="15" spans="2:18" s="2" customFormat="1" ht="17.100000000000001" customHeight="1" thickBot="1" x14ac:dyDescent="0.3"/>
    <row r="16" spans="2:18" s="2" customFormat="1" ht="17.100000000000001" customHeight="1" x14ac:dyDescent="0.25">
      <c r="B16" s="83" t="s">
        <v>12</v>
      </c>
      <c r="C16" s="96"/>
      <c r="D16" s="96"/>
      <c r="E16" s="96"/>
      <c r="F16" s="96"/>
      <c r="G16" s="96"/>
      <c r="H16" s="96"/>
      <c r="I16" s="97"/>
      <c r="K16" s="139" t="s">
        <v>113</v>
      </c>
      <c r="L16" s="96"/>
      <c r="M16" s="96"/>
      <c r="N16" s="96"/>
      <c r="O16" s="96"/>
      <c r="P16" s="96"/>
      <c r="Q16" s="96"/>
      <c r="R16" s="97"/>
    </row>
    <row r="17" spans="2:18" s="2" customFormat="1" ht="17.100000000000001" customHeight="1" x14ac:dyDescent="0.25">
      <c r="B17" s="98"/>
      <c r="C17" s="99"/>
      <c r="D17" s="99"/>
      <c r="E17" s="99"/>
      <c r="F17" s="99"/>
      <c r="G17" s="99"/>
      <c r="H17" s="99"/>
      <c r="I17" s="100"/>
      <c r="K17" s="98"/>
      <c r="L17" s="99"/>
      <c r="M17" s="99"/>
      <c r="N17" s="99"/>
      <c r="O17" s="99"/>
      <c r="P17" s="99"/>
      <c r="Q17" s="99"/>
      <c r="R17" s="100"/>
    </row>
    <row r="18" spans="2:18" s="2" customFormat="1" ht="17.100000000000001" customHeight="1" x14ac:dyDescent="0.25">
      <c r="B18" s="98"/>
      <c r="C18" s="99"/>
      <c r="D18" s="99"/>
      <c r="E18" s="99"/>
      <c r="F18" s="99"/>
      <c r="G18" s="99"/>
      <c r="H18" s="99"/>
      <c r="I18" s="100"/>
      <c r="K18" s="98"/>
      <c r="L18" s="99"/>
      <c r="M18" s="99"/>
      <c r="N18" s="99"/>
      <c r="O18" s="99"/>
      <c r="P18" s="99"/>
      <c r="Q18" s="99"/>
      <c r="R18" s="100"/>
    </row>
    <row r="19" spans="2:18" s="2" customFormat="1" ht="17.100000000000001" customHeight="1" thickBot="1" x14ac:dyDescent="0.3">
      <c r="B19" s="101"/>
      <c r="C19" s="102"/>
      <c r="D19" s="102"/>
      <c r="E19" s="102"/>
      <c r="F19" s="102"/>
      <c r="G19" s="102"/>
      <c r="H19" s="102"/>
      <c r="I19" s="103"/>
      <c r="K19" s="101"/>
      <c r="L19" s="102"/>
      <c r="M19" s="102"/>
      <c r="N19" s="102"/>
      <c r="O19" s="102"/>
      <c r="P19" s="102"/>
      <c r="Q19" s="102"/>
      <c r="R19" s="103"/>
    </row>
    <row r="20" spans="2:18" s="2" customFormat="1" ht="17.100000000000001" customHeight="1" x14ac:dyDescent="0.25"/>
    <row r="21" spans="2:18" s="2" customFormat="1" ht="17.100000000000001" customHeight="1" x14ac:dyDescent="0.25"/>
    <row r="22" spans="2:18" s="2" customFormat="1" ht="17.100000000000001" customHeight="1" x14ac:dyDescent="0.25"/>
    <row r="23" spans="2:18" x14ac:dyDescent="0.25">
      <c r="B23" s="2"/>
      <c r="C23" s="2"/>
      <c r="D23" s="2"/>
      <c r="E23" s="2"/>
      <c r="F23" s="2"/>
      <c r="G23" s="2"/>
      <c r="H23" s="2"/>
      <c r="I23" s="2"/>
    </row>
  </sheetData>
  <mergeCells count="25">
    <mergeCell ref="K16:R19"/>
    <mergeCell ref="K9:M9"/>
    <mergeCell ref="O9:P9"/>
    <mergeCell ref="K10:M10"/>
    <mergeCell ref="O10:P10"/>
    <mergeCell ref="K11:M11"/>
    <mergeCell ref="O11:P11"/>
    <mergeCell ref="K1:R1"/>
    <mergeCell ref="K2:R2"/>
    <mergeCell ref="K4:N4"/>
    <mergeCell ref="P4:R4"/>
    <mergeCell ref="L5:R5"/>
    <mergeCell ref="B12:D12"/>
    <mergeCell ref="E12:F12"/>
    <mergeCell ref="B16:I19"/>
    <mergeCell ref="B1:I1"/>
    <mergeCell ref="B2:I2"/>
    <mergeCell ref="B4:E4"/>
    <mergeCell ref="G4:I4"/>
    <mergeCell ref="C5:I5"/>
    <mergeCell ref="E9:F9"/>
    <mergeCell ref="B10:D10"/>
    <mergeCell ref="E10:F10"/>
    <mergeCell ref="B11:D11"/>
    <mergeCell ref="E11:F11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P20"/>
  <sheetViews>
    <sheetView showGridLines="0" view="pageLayout" workbookViewId="0">
      <selection activeCell="I2" sqref="I2:P2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</cols>
  <sheetData>
    <row r="1" spans="1:16" ht="15.75" x14ac:dyDescent="0.25">
      <c r="A1" s="113" t="str">
        <f>Accueil!A7</f>
        <v>AO-GSJ RENNES_2024-1</v>
      </c>
      <c r="B1" s="113"/>
      <c r="C1" s="113"/>
      <c r="D1" s="113"/>
      <c r="E1" s="113"/>
      <c r="F1" s="113"/>
      <c r="G1" s="113"/>
      <c r="H1" s="113"/>
      <c r="I1" s="113" t="str">
        <f>A1</f>
        <v>AO-GSJ RENNES_2024-1</v>
      </c>
      <c r="J1" s="113"/>
      <c r="K1" s="113"/>
      <c r="L1" s="113"/>
      <c r="M1" s="113"/>
      <c r="N1" s="113"/>
      <c r="O1" s="113"/>
      <c r="P1" s="113"/>
    </row>
    <row r="2" spans="1:16" x14ac:dyDescent="0.25">
      <c r="A2" s="106" t="s">
        <v>13</v>
      </c>
      <c r="B2" s="106"/>
      <c r="C2" s="106"/>
      <c r="D2" s="106"/>
      <c r="E2" s="106"/>
      <c r="F2" s="106"/>
      <c r="G2" s="106"/>
      <c r="H2" s="106"/>
      <c r="I2" s="106" t="s">
        <v>1</v>
      </c>
      <c r="J2" s="106"/>
      <c r="K2" s="106"/>
      <c r="L2" s="106"/>
      <c r="M2" s="106"/>
      <c r="N2" s="106"/>
      <c r="O2" s="106"/>
      <c r="P2" s="106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5">
      <c r="A4" s="105" t="s">
        <v>22</v>
      </c>
      <c r="B4" s="106"/>
      <c r="C4" s="106"/>
      <c r="D4" s="106"/>
      <c r="E4" s="3" t="s">
        <v>5</v>
      </c>
      <c r="F4" s="112"/>
      <c r="G4" s="112"/>
      <c r="H4" s="112"/>
      <c r="I4" s="105" t="s">
        <v>22</v>
      </c>
      <c r="J4" s="106"/>
      <c r="K4" s="106"/>
      <c r="L4" s="106"/>
      <c r="M4" s="3" t="s">
        <v>5</v>
      </c>
      <c r="N4" s="112"/>
      <c r="O4" s="112"/>
      <c r="P4" s="112"/>
    </row>
    <row r="5" spans="1:16" x14ac:dyDescent="0.25">
      <c r="A5" s="4" t="s">
        <v>7</v>
      </c>
      <c r="B5" s="105" t="s">
        <v>22</v>
      </c>
      <c r="C5" s="106"/>
      <c r="D5" s="106"/>
      <c r="E5" s="106"/>
      <c r="F5" s="106"/>
      <c r="G5" s="106"/>
      <c r="H5" s="106"/>
      <c r="I5" s="4" t="s">
        <v>7</v>
      </c>
      <c r="J5" s="105" t="s">
        <v>22</v>
      </c>
      <c r="K5" s="106"/>
      <c r="L5" s="106"/>
      <c r="M5" s="106"/>
      <c r="N5" s="106"/>
      <c r="O5" s="106"/>
      <c r="P5" s="106"/>
    </row>
    <row r="6" spans="1:16" x14ac:dyDescent="0.25">
      <c r="A6" s="5"/>
      <c r="B6" s="5"/>
      <c r="C6" s="5"/>
      <c r="D6" s="2"/>
      <c r="E6" s="2"/>
      <c r="F6" s="2"/>
      <c r="G6" s="2"/>
      <c r="H6" s="2"/>
      <c r="I6" s="5"/>
      <c r="J6" s="5"/>
      <c r="K6" s="5"/>
      <c r="L6" s="2"/>
      <c r="M6" s="2"/>
      <c r="N6" s="2"/>
      <c r="O6" s="2"/>
      <c r="P6" s="2"/>
    </row>
    <row r="7" spans="1:16" x14ac:dyDescent="0.25">
      <c r="A7" s="14"/>
      <c r="B7" s="14"/>
      <c r="C7" s="14"/>
      <c r="D7" s="14"/>
      <c r="E7" s="14"/>
      <c r="F7" s="14"/>
      <c r="G7" s="14"/>
      <c r="H7" s="2"/>
      <c r="I7" s="2"/>
      <c r="J7" s="2"/>
      <c r="K7" s="2"/>
      <c r="L7" s="2"/>
      <c r="M7" s="2"/>
      <c r="N7" s="2"/>
      <c r="O7" s="2"/>
      <c r="P7" s="2"/>
    </row>
    <row r="8" spans="1:16" s="2" customFormat="1" ht="17.100000000000001" customHeight="1" x14ac:dyDescent="0.25">
      <c r="B8" s="107"/>
      <c r="C8" s="107"/>
      <c r="D8" s="107"/>
      <c r="E8" s="124" t="s">
        <v>21</v>
      </c>
      <c r="F8" s="126"/>
      <c r="J8" s="107"/>
      <c r="K8" s="107"/>
      <c r="L8" s="107"/>
      <c r="M8" s="28" t="s">
        <v>44</v>
      </c>
      <c r="N8" s="127" t="s">
        <v>21</v>
      </c>
      <c r="O8" s="127"/>
      <c r="P8" s="28" t="s">
        <v>45</v>
      </c>
    </row>
    <row r="9" spans="1:16" s="2" customFormat="1" ht="34.5" customHeight="1" x14ac:dyDescent="0.25">
      <c r="B9" s="109" t="s">
        <v>23</v>
      </c>
      <c r="C9" s="110"/>
      <c r="D9" s="111"/>
      <c r="E9" s="141"/>
      <c r="F9" s="142"/>
      <c r="J9" s="109" t="s">
        <v>23</v>
      </c>
      <c r="K9" s="110"/>
      <c r="L9" s="111"/>
      <c r="M9" s="17">
        <v>0</v>
      </c>
      <c r="N9" s="104">
        <f>E9</f>
        <v>0</v>
      </c>
      <c r="O9" s="112"/>
      <c r="P9" s="31">
        <f>M9*N9</f>
        <v>0</v>
      </c>
    </row>
    <row r="10" spans="1:16" s="2" customFormat="1" ht="33" customHeight="1" x14ac:dyDescent="0.25">
      <c r="B10" s="95" t="s">
        <v>24</v>
      </c>
      <c r="C10" s="112"/>
      <c r="D10" s="112"/>
      <c r="E10" s="104"/>
      <c r="F10" s="104"/>
      <c r="J10" s="95" t="s">
        <v>24</v>
      </c>
      <c r="K10" s="112"/>
      <c r="L10" s="112"/>
      <c r="M10" s="17">
        <v>15</v>
      </c>
      <c r="N10" s="104">
        <f t="shared" ref="N10:N11" si="0">E10</f>
        <v>0</v>
      </c>
      <c r="O10" s="112"/>
      <c r="P10" s="31">
        <f t="shared" ref="P10:P11" si="1">M10*N10</f>
        <v>0</v>
      </c>
    </row>
    <row r="11" spans="1:16" s="2" customFormat="1" ht="33" customHeight="1" x14ac:dyDescent="0.25">
      <c r="B11" s="95" t="s">
        <v>25</v>
      </c>
      <c r="C11" s="112"/>
      <c r="D11" s="112"/>
      <c r="E11" s="104"/>
      <c r="F11" s="104"/>
      <c r="J11" s="95" t="s">
        <v>25</v>
      </c>
      <c r="K11" s="112"/>
      <c r="L11" s="112"/>
      <c r="M11" s="17">
        <v>0</v>
      </c>
      <c r="N11" s="104">
        <f t="shared" si="0"/>
        <v>0</v>
      </c>
      <c r="O11" s="112"/>
      <c r="P11" s="31">
        <f t="shared" si="1"/>
        <v>0</v>
      </c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17" t="s">
        <v>45</v>
      </c>
      <c r="P13" s="31">
        <f>SUM(P9:P11)</f>
        <v>0</v>
      </c>
    </row>
    <row r="14" spans="1:16" x14ac:dyDescent="0.25">
      <c r="A14" s="139" t="s">
        <v>26</v>
      </c>
      <c r="B14" s="96"/>
      <c r="C14" s="96"/>
      <c r="D14" s="96"/>
      <c r="E14" s="96"/>
      <c r="F14" s="96"/>
      <c r="G14" s="96"/>
      <c r="H14" s="97"/>
      <c r="I14" s="2"/>
      <c r="J14" s="2"/>
      <c r="K14" s="2"/>
      <c r="L14" s="2"/>
      <c r="M14" s="2"/>
      <c r="N14" s="2"/>
      <c r="O14" s="2"/>
      <c r="P14" s="2"/>
    </row>
    <row r="15" spans="1:16" x14ac:dyDescent="0.25">
      <c r="A15" s="98"/>
      <c r="B15" s="99"/>
      <c r="C15" s="99"/>
      <c r="D15" s="99"/>
      <c r="E15" s="99"/>
      <c r="F15" s="99"/>
      <c r="G15" s="99"/>
      <c r="H15" s="100"/>
      <c r="I15" s="2"/>
      <c r="J15" s="2"/>
      <c r="K15" s="2"/>
      <c r="L15" s="2"/>
      <c r="M15" s="2"/>
      <c r="N15" s="2"/>
      <c r="O15" s="2"/>
      <c r="P15" s="2"/>
    </row>
    <row r="16" spans="1:16" ht="15.75" thickBot="1" x14ac:dyDescent="0.3">
      <c r="A16" s="98"/>
      <c r="B16" s="99"/>
      <c r="C16" s="99"/>
      <c r="D16" s="99"/>
      <c r="E16" s="99"/>
      <c r="F16" s="99"/>
      <c r="G16" s="99"/>
      <c r="H16" s="100"/>
      <c r="I16" s="2"/>
      <c r="J16" s="2"/>
      <c r="K16" s="2"/>
      <c r="L16" s="2"/>
      <c r="M16" s="2"/>
      <c r="N16" s="2"/>
      <c r="O16" s="2"/>
      <c r="P16" s="2"/>
    </row>
    <row r="17" spans="1:16" ht="15.75" customHeight="1" thickBot="1" x14ac:dyDescent="0.3">
      <c r="A17" s="101"/>
      <c r="B17" s="102"/>
      <c r="C17" s="102"/>
      <c r="D17" s="102"/>
      <c r="E17" s="102"/>
      <c r="F17" s="102"/>
      <c r="G17" s="102"/>
      <c r="H17" s="103"/>
      <c r="I17" s="139" t="s">
        <v>26</v>
      </c>
      <c r="J17" s="96"/>
      <c r="K17" s="96"/>
      <c r="L17" s="96"/>
      <c r="M17" s="96"/>
      <c r="N17" s="96"/>
      <c r="O17" s="96"/>
      <c r="P17" s="97"/>
    </row>
    <row r="18" spans="1:16" x14ac:dyDescent="0.25">
      <c r="A18" s="2"/>
      <c r="B18" s="2"/>
      <c r="C18" s="2"/>
      <c r="D18" s="2"/>
      <c r="E18" s="2"/>
      <c r="F18" s="2"/>
      <c r="G18" s="2"/>
      <c r="H18" s="2"/>
      <c r="I18" s="98"/>
      <c r="J18" s="99"/>
      <c r="K18" s="99"/>
      <c r="L18" s="99"/>
      <c r="M18" s="99"/>
      <c r="N18" s="99"/>
      <c r="O18" s="99"/>
      <c r="P18" s="100"/>
    </row>
    <row r="19" spans="1:16" x14ac:dyDescent="0.25">
      <c r="I19" s="98"/>
      <c r="J19" s="99"/>
      <c r="K19" s="99"/>
      <c r="L19" s="99"/>
      <c r="M19" s="99"/>
      <c r="N19" s="99"/>
      <c r="O19" s="99"/>
      <c r="P19" s="100"/>
    </row>
    <row r="20" spans="1:16" ht="15.75" thickBot="1" x14ac:dyDescent="0.3">
      <c r="I20" s="101"/>
      <c r="J20" s="102"/>
      <c r="K20" s="102"/>
      <c r="L20" s="102"/>
      <c r="M20" s="102"/>
      <c r="N20" s="102"/>
      <c r="O20" s="102"/>
      <c r="P20" s="103"/>
    </row>
  </sheetData>
  <mergeCells count="28">
    <mergeCell ref="J11:L11"/>
    <mergeCell ref="N11:O11"/>
    <mergeCell ref="I17:P20"/>
    <mergeCell ref="J8:L8"/>
    <mergeCell ref="N8:O8"/>
    <mergeCell ref="J9:L9"/>
    <mergeCell ref="N9:O9"/>
    <mergeCell ref="J10:L10"/>
    <mergeCell ref="N10:O10"/>
    <mergeCell ref="I1:P1"/>
    <mergeCell ref="I2:P2"/>
    <mergeCell ref="I4:L4"/>
    <mergeCell ref="N4:P4"/>
    <mergeCell ref="J5:P5"/>
    <mergeCell ref="A1:H1"/>
    <mergeCell ref="A2:H2"/>
    <mergeCell ref="A4:D4"/>
    <mergeCell ref="F4:H4"/>
    <mergeCell ref="B5:H5"/>
    <mergeCell ref="B11:D11"/>
    <mergeCell ref="E11:F11"/>
    <mergeCell ref="A14:H17"/>
    <mergeCell ref="B8:D8"/>
    <mergeCell ref="E8:F8"/>
    <mergeCell ref="B9:D9"/>
    <mergeCell ref="E9:F9"/>
    <mergeCell ref="B10:D10"/>
    <mergeCell ref="E10:F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9EFB02-99B8-45FF-9CCE-20B6B4A5C1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AAE760-11B9-4A7A-B1C3-32036E35FA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C0CB07-67A8-4D8D-B111-AD3E27FA14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4</vt:i4>
      </vt:variant>
    </vt:vector>
  </HeadingPairs>
  <TitlesOfParts>
    <vt:vector size="15" baseType="lpstr">
      <vt:lpstr>Accueil</vt:lpstr>
      <vt:lpstr>1.MFP Local A3 Couleur 25 ppm</vt:lpstr>
      <vt:lpstr>2.MFP Dépt. A3 Couleur 35 ppm</vt:lpstr>
      <vt:lpstr>3.MFP Dépt. A3 Couleur 45 ppm</vt:lpstr>
      <vt:lpstr>4.MFP Prod. A3 N&amp;B 85 ppm</vt:lpstr>
      <vt:lpstr>PAPERCUT</vt:lpstr>
      <vt:lpstr>Logiciel et gestion proactive</vt:lpstr>
      <vt:lpstr>Formation</vt:lpstr>
      <vt:lpstr>Installation</vt:lpstr>
      <vt:lpstr>Déplacement</vt:lpstr>
      <vt:lpstr>Maintenance</vt:lpstr>
      <vt:lpstr>Déplacement!Print_Area</vt:lpstr>
      <vt:lpstr>Formation!Print_Area</vt:lpstr>
      <vt:lpstr>Installation!Print_Area</vt:lpstr>
      <vt:lpstr>Maintenance!Print_Area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2024-07-16T14:46:55Z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